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A1_Context" sheetId="2" state="visible" r:id="rId4"/>
    <sheet name="A2_H1_Pain" sheetId="3" state="visible" r:id="rId5"/>
    <sheet name="A3_H2_Touchpoints" sheetId="4" state="visible" r:id="rId6"/>
    <sheet name="A4_H3_Deliverables" sheetId="5" state="visible" r:id="rId7"/>
    <sheet name="A5_H4_Processes" sheetId="6" state="visible" r:id="rId8"/>
    <sheet name="A6_H5_Support" sheetId="7" state="visible" r:id="rId9"/>
    <sheet name="A7_H6_Sourcing" sheetId="8" state="visible" r:id="rId10"/>
    <sheet name="A8_H7_Structure" sheetId="9" state="visible" r:id="rId11"/>
    <sheet name="A9_QualityGates" sheetId="10" state="visible" r:id="rId12"/>
    <sheet name="A10_OnePageMap" sheetId="11" state="visible" r:id="rId13"/>
    <sheet name="A11_OperatingModel" sheetId="12" state="visible" r:id="rId14"/>
    <sheet name="A12_First90Days" sheetId="13" state="visible" r:id="rId15"/>
    <sheet name="Check" sheetId="14" state="visible" r:id="rId16"/>
    <sheet name="Lists" sheetId="15" state="visible" r:id="rId1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<sst xmlns="http://schemas.openxmlformats.org/spreadsheetml/2006/main" count="630" uniqueCount="525">
  <si>
    <t xml:space="preserve">The 7 Horizons Framework</t>
  </si>
  <si>
    <t xml:space="preserve">Templates &amp; Worksheets — Appendix A</t>
  </si>
  <si>
    <t xml:space="preserve">7horizonsframework.com/worksheets</t>
  </si>
  <si>
    <t xml:space="preserve">Two rules before you start</t>
  </si>
  <si>
    <t xml:space="preserve">• Rule one: one customer segment at a time. Not "all clients" — the segment whose loss would hurt most.</t>
  </si>
  <si>
    <t xml:space="preserve">• Rule two: 30 minutes to two hours per worksheet. Less means slogans. More means you went too deep before the structure is stable.</t>
  </si>
  <si>
    <t xml:space="preserve">Recommended sequence: Context Matrix → H1 → H2 → H3 → H4 → H5 → H6 → H7 → One-Page Map.</t>
  </si>
  <si>
    <t xml:space="preserve">How to read this workbook</t>
  </si>
  <si>
    <t xml:space="preserve">• Yellow cells — you fill in. Grey cells — calculated, do not type over them.</t>
  </si>
  <si>
    <t xml:space="preserve">• Row marked EXAMPLE is a sample from the book. Overwrite it with your own first item.</t>
  </si>
  <si>
    <t xml:space="preserve">• Cells with a dropdown arrow only accept values from the list. Lists live on the Lists tab.</t>
  </si>
  <si>
    <t xml:space="preserve">• Sheets are linked: what you type in A2 shows up in the dropdowns of A3, and so on down the chain.</t>
  </si>
  <si>
    <t xml:space="preserve">• The Check tab counts what is missing. Open it after every editing session.</t>
  </si>
  <si>
    <t xml:space="preserve">A1. Context Matrix Worksheet</t>
  </si>
  <si>
    <t xml:space="preserve">A2. Horizon 1 — Customer Pain Map</t>
  </si>
  <si>
    <t xml:space="preserve">A3. Horizon 2 — Touchpoint Map</t>
  </si>
  <si>
    <t xml:space="preserve">A4. Horizon 3 — Deliverables &amp; Promise Audit</t>
  </si>
  <si>
    <t xml:space="preserve">A5. Horizon 4 — Core Process Sheet</t>
  </si>
  <si>
    <t xml:space="preserve">A6. Horizon 5 — Supporting Process Audit</t>
  </si>
  <si>
    <t xml:space="preserve">A7. Horizon 6 — Sourcing Decision Sheet</t>
  </si>
  <si>
    <t xml:space="preserve">A8. Horizon 7 — Org Structure Derivation</t>
  </si>
  <si>
    <t xml:space="preserve">A9. Quality Gates Checklist</t>
  </si>
  <si>
    <t xml:space="preserve">A10. One-Page Business Map</t>
  </si>
  <si>
    <t xml:space="preserve">A11. 2×2 Operating Model</t>
  </si>
  <si>
    <t xml:space="preserve">A12. First 90 Days — Implementation Priorities</t>
  </si>
  <si>
    <t xml:space="preserve">Purpose: Determine where your company actually sits before applying any framework, practice, or advice — including the ones in this book.</t>
  </si>
  <si>
    <t xml:space="preserve">When to fill this out: Before anything else. Your position on these three axes determines which parts of the book are urgent and which can wait.</t>
  </si>
  <si>
    <t xml:space="preserve">Main table</t>
  </si>
  <si>
    <t xml:space="preserve">Axis</t>
  </si>
  <si>
    <t xml:space="preserve">Stage (1–5)</t>
  </si>
  <si>
    <t xml:space="preserve">Stage name</t>
  </si>
  <si>
    <t xml:space="preserve">Evidence</t>
  </si>
  <si>
    <t xml:space="preserve">What breaks if you act one stage ahead</t>
  </si>
  <si>
    <t xml:space="preserve">Product maturity</t>
  </si>
  <si>
    <t xml:space="preserve">Company maturity</t>
  </si>
  <si>
    <t xml:space="preserve">Market maturity</t>
  </si>
  <si>
    <t xml:space="preserve">Gap between product and company (stages)</t>
  </si>
  <si>
    <t xml:space="preserve">Mismatch patterns</t>
  </si>
  <si>
    <t xml:space="preserve">Product at 3–5, company at 1–2: you are selling a repeatable product but cannot deliver at scale</t>
  </si>
  <si>
    <t xml:space="preserve">Company at 4–5, product at 1–2: you built process for a product that has not found its market yet</t>
  </si>
  <si>
    <t xml:space="preserve">Market at 3–5, product positioning still at 1: you are educating customers who already bought from someone else</t>
  </si>
  <si>
    <t xml:space="preserve">Market at 2 (the Chasm), product at 2: the most common place to stall</t>
  </si>
  <si>
    <t xml:space="preserve">Three questions before you fill this out</t>
  </si>
  <si>
    <t xml:space="preserve">• Is your main product still proving it solves a real problem, or are customers already buying and re-buying without convincing?</t>
  </si>
  <si>
    <t xml:space="preserve">• If you disappeared for a month, would revenue hold — or collapse?</t>
  </si>
  <si>
    <t xml:space="preserve">• When a new competitor enters your market, do customers even notice, or do they stay because switching is inconvenient?</t>
  </si>
  <si>
    <t xml:space="preserve">What a useful answer looks like: not "we're mid-stage", but "product defended and selling (4), but we run on a founder and three key people (2) — that two-stage gap is why we can't scale sales".</t>
  </si>
  <si>
    <t xml:space="preserve">Purpose: Map the actual territory your customer travels — from the moment a problem becomes undeniable to the moment they are living with a solution. Not your sales funnel. Their world.</t>
  </si>
  <si>
    <t xml:space="preserve">When to fill this out: Before designing any touchpoint, writing any marketing copy, or deciding who to hire.</t>
  </si>
  <si>
    <t xml:space="preserve">Customer segment</t>
  </si>
  <si>
    <t xml:space="preserve">Specific pain point</t>
  </si>
  <si>
    <t xml:space="preserve">What triggered urgency</t>
  </si>
  <si>
    <t xml:space="preserve">What they tried before</t>
  </si>
  <si>
    <t xml:space="preserve">Why that failed</t>
  </si>
  <si>
    <t xml:space="preserve">Severity (1–5)</t>
  </si>
  <si>
    <t xml:space="preserve">How frequent</t>
  </si>
  <si>
    <t xml:space="preserve">Evidence you have</t>
  </si>
  <si>
    <t xml:space="preserve">Strongest evidence type</t>
  </si>
  <si>
    <t xml:space="preserve">Is money already flowing?</t>
  </si>
  <si>
    <t xml:space="preserve">Status</t>
  </si>
  <si>
    <t xml:space="preserve">VP of HR, 200–500 employees</t>
  </si>
  <si>
    <t xml:space="preserve">Annual reviews take four days of email coordination</t>
  </si>
  <si>
    <t xml:space="preserve">CEO said "fix this" after the fourth year</t>
  </si>
  <si>
    <t xml:space="preserve">Google Sheets + email threads</t>
  </si>
  <si>
    <t xml:space="preserve">No accountability, version chaos</t>
  </si>
  <si>
    <t xml:space="preserve">Annual, accumulating</t>
  </si>
  <si>
    <t xml:space="preserve">3 interviews, 12 G2 reviews mention review chaos</t>
  </si>
  <si>
    <t xml:space="preserve">Customer interviews</t>
  </si>
  <si>
    <t xml:space="preserve">yes</t>
  </si>
  <si>
    <t xml:space="preserve">EXAMPLE — overwrite</t>
  </si>
  <si>
    <t xml:space="preserve">Entry points — how often does each happen in your case?</t>
  </si>
  <si>
    <t xml:space="preserve">Entry point</t>
  </si>
  <si>
    <t xml:space="preserve">Where the customer lands</t>
  </si>
  <si>
    <t xml:space="preserve">How often (%)</t>
  </si>
  <si>
    <t xml:space="preserve">Direct search / self-education</t>
  </si>
  <si>
    <t xml:space="preserve">Step 1–2: problem-aware, solution-unaware</t>
  </si>
  <si>
    <t xml:space="preserve">Referral from trusted peer</t>
  </si>
  <si>
    <t xml:space="preserve">Step 3: often pre-decided on category</t>
  </si>
  <si>
    <t xml:space="preserve">Failed alternative (switching)</t>
  </si>
  <si>
    <t xml:space="preserve">Step 1 or 3: burned once, skeptical</t>
  </si>
  <si>
    <t xml:space="preserve">Regulatory / compliance deadline</t>
  </si>
  <si>
    <t xml:space="preserve">Step 3: forced, not choosing</t>
  </si>
  <si>
    <t xml:space="preserve">Competitor failure or exit</t>
  </si>
  <si>
    <t xml:space="preserve">Step 3: urgent, comparing quickly</t>
  </si>
  <si>
    <t xml:space="preserve">Your own:</t>
  </si>
  <si>
    <t xml:space="preserve">The "do nothing" alternative — always fill this</t>
  </si>
  <si>
    <t xml:space="preserve">Segment</t>
  </si>
  <si>
    <t xml:space="preserve">Why "do nothing" wins</t>
  </si>
  <si>
    <t xml:space="preserve">What would change that?</t>
  </si>
  <si>
    <t xml:space="preserve">How often do you lose to this? (%)</t>
  </si>
  <si>
    <t xml:space="preserve">Purpose: Map every place your customer interacts with anyone about their problem — including places you do not control and places you do not know about yet.</t>
  </si>
  <si>
    <t xml:space="preserve">When to fill this out: After H1. Each row should connect to a specific pain from A2.</t>
  </si>
  <si>
    <t xml:space="preserve">Touchpoint</t>
  </si>
  <si>
    <t xml:space="preserve">Ownership type</t>
  </si>
  <si>
    <t xml:space="preserve">Which H1 pain does this serve?</t>
  </si>
  <si>
    <t xml:space="preserve">Journey step</t>
  </si>
  <si>
    <t xml:space="preserve">What does the customer expect here?</t>
  </si>
  <si>
    <t xml:space="preserve">Gap type</t>
  </si>
  <si>
    <t xml:space="preserve">Current owner</t>
  </si>
  <si>
    <t xml:space="preserve">Measurable outcome</t>
  </si>
  <si>
    <t xml:space="preserve">Priority</t>
  </si>
  <si>
    <t xml:space="preserve">Comparison page incl. cases where we are the wrong choice</t>
  </si>
  <si>
    <t xml:space="preserve">owned</t>
  </si>
  <si>
    <t xml:space="preserve">Step 2 — Exploring options</t>
  </si>
  <si>
    <t xml:space="preserve">An honest way to choose this type of equipment</t>
  </si>
  <si>
    <t xml:space="preserve">gap</t>
  </si>
  <si>
    <t xml:space="preserve">Head of Marketing</t>
  </si>
  <si>
    <t xml:space="preserve">Time on page &gt; 3 min, demo requests</t>
  </si>
  <si>
    <t xml:space="preserve">• Gap: the customer has a need at this step and no touchpoint addresses it. They find the answer elsewhere, or stop.</t>
  </si>
  <si>
    <t xml:space="preserve">• Mismatch: a touchpoint exists but sits at the wrong step. Product demos for people who have not decided they need the category.</t>
  </si>
  <si>
    <t xml:space="preserve">• Friction: right step, but entry cost is too high — a required form, a mandatory call, a slow reply.</t>
  </si>
  <si>
    <t xml:space="preserve">• Priority: gaps first, mismatches second, friction third.</t>
  </si>
  <si>
    <t xml:space="preserve">Honesty check — share of touchpoints marked "owned"</t>
  </si>
  <si>
    <t xml:space="preserve">Above 70%: you are drawing a map of your own channels, not the territory your customer travels.</t>
  </si>
  <si>
    <t xml:space="preserve">Purpose: Define precisely what you deliver at each touchpoint, and verify that every promise made at H2 has a deliverable — and every deliverable serves an actual customer need.</t>
  </si>
  <si>
    <t xml:space="preserve">When to fill this out: After H2. Each row should link to a touchpoint from A3.</t>
  </si>
  <si>
    <t xml:space="preserve">Touchpoint (from H2)</t>
  </si>
  <si>
    <t xml:space="preserve">Deliverable</t>
  </si>
  <si>
    <t xml:space="preserve">Type</t>
  </si>
  <si>
    <t xml:space="preserve">Promise made</t>
  </si>
  <si>
    <t xml:space="preserve">Acceptance criteria</t>
  </si>
  <si>
    <t xml:space="preserve">SLA / timing</t>
  </si>
  <si>
    <t xml:space="preserve">Who owns this</t>
  </si>
  <si>
    <t xml:space="preserve">Quality gate status</t>
  </si>
  <si>
    <t xml:space="preserve">Link check</t>
  </si>
  <si>
    <t xml:space="preserve">Cost estimate with exact quote</t>
  </si>
  <si>
    <t xml:space="preserve">consultation</t>
  </si>
  <si>
    <t xml:space="preserve">Quote within 4 hours</t>
  </si>
  <si>
    <t xml:space="preserve">Line-item quote, all one-off and recurring costs named</t>
  </si>
  <si>
    <t xml:space="preserve">4 business hours</t>
  </si>
  <si>
    <t xml:space="preserve">Sales Director</t>
  </si>
  <si>
    <t xml:space="preserve">qualified</t>
  </si>
  <si>
    <t xml:space="preserve">Orphan deliverables are expensive. Classic case: a monthly report requested by an account manager who left three years ago. The client never opens it. 40 hours a month.</t>
  </si>
  <si>
    <t xml:space="preserve">Promise audit — H2 → H3: for every touchpoint where a promise is made, does a deliverable exist?</t>
  </si>
  <si>
    <t xml:space="preserve">Corresponding deliverable</t>
  </si>
  <si>
    <t xml:space="preserve">Purpose: Map only the processes that directly create deliverables from H3. Not "describe all business processes" — only processes without which a specific deliverable would not exist.</t>
  </si>
  <si>
    <t xml:space="preserve">When to fill this out: After H3. Start from the deliverables in A4 — those are your instructions.</t>
  </si>
  <si>
    <t xml:space="preserve">Process</t>
  </si>
  <si>
    <t xml:space="preserve">Which H3 deliverable does it create?</t>
  </si>
  <si>
    <t xml:space="preserve">Inputs</t>
  </si>
  <si>
    <t xml:space="preserve">Outputs</t>
  </si>
  <si>
    <t xml:space="preserve">Who consumes the output</t>
  </si>
  <si>
    <t xml:space="preserve">Typical cycle time</t>
  </si>
  <si>
    <t xml:space="preserve">SLA</t>
  </si>
  <si>
    <t xml:space="preserve">Owner</t>
  </si>
  <si>
    <t xml:space="preserve">Fan-in</t>
  </si>
  <si>
    <t xml:space="preserve">Fan-out</t>
  </si>
  <si>
    <t xml:space="preserve">Single point of failure?</t>
  </si>
  <si>
    <t xml:space="preserve">Bottleneck risk</t>
  </si>
  <si>
    <t xml:space="preserve">Build or Run</t>
  </si>
  <si>
    <t xml:space="preserve">Coordination with telecom provider</t>
  </si>
  <si>
    <t xml:space="preserve">Client request, provider ticket</t>
  </si>
  <si>
    <t xml:space="preserve">Confirmed port / channel / fix</t>
  </si>
  <si>
    <t xml:space="preserve">Account manager, support</t>
  </si>
  <si>
    <t xml:space="preserve">3 days</t>
  </si>
  <si>
    <t xml:space="preserve">3 days port / 4 h incident</t>
  </si>
  <si>
    <t xml:space="preserve">Lead engineer</t>
  </si>
  <si>
    <t xml:space="preserve">Practical filter before you write anything</t>
  </si>
  <si>
    <t xml:space="preserve">Is this process done by one skilled person from start to finish, with no handoffs? If yes, you are describing craft, not a process with decomposable steps. Do not document the steps; document the output and the acceptance criteria.</t>
  </si>
  <si>
    <t xml:space="preserve">Red flag: if the owner of a high-bottleneck process is "the team" or "everyone", that means no one.</t>
  </si>
  <si>
    <t xml:space="preserve">Purpose: Find supporting processes that enable H4 — and identify those that have become orphans, bloated, or zombies.</t>
  </si>
  <si>
    <t xml:space="preserve">When to fill this out: After H4. For each H4 process ask: what does it need to run that it does not produce itself?</t>
  </si>
  <si>
    <t xml:space="preserve">Supporting process</t>
  </si>
  <si>
    <t xml:space="preserve">Which H4 (or H5) process does it enable?</t>
  </si>
  <si>
    <t xml:space="preserve">What happens to H4 if this stops for 48 hours?</t>
  </si>
  <si>
    <t xml:space="preserve">Internal SLA promised</t>
  </si>
  <si>
    <t xml:space="preserve">Internal SLA actual</t>
  </si>
  <si>
    <t xml:space="preserve">Diagnosis</t>
  </si>
  <si>
    <t xml:space="preserve">Department-level production report</t>
  </si>
  <si>
    <t xml:space="preserve">Nothing — the level above only uses the aggregate</t>
  </si>
  <si>
    <t xml:space="preserve">5 business days</t>
  </si>
  <si>
    <t xml:space="preserve">7 business days</t>
  </si>
  <si>
    <t xml:space="preserve">Head of Planning</t>
  </si>
  <si>
    <t xml:space="preserve">orphan</t>
  </si>
  <si>
    <t xml:space="preserve">• Healthy: an active enables-link to at least one H4 or H5 process. The consumer knows it exists. The owner knows the consumer.</t>
  </si>
  <si>
    <t xml:space="preserve">• Orphan: no active enables-link. Nobody on H4 depends on its output.</t>
  </si>
  <si>
    <t xml:space="preserve">• Bloat: the process is larger, slower, or more expensive than the value it delivers to H4.</t>
  </si>
  <si>
    <t xml:space="preserve">• Zombie: links exist on paper, but H4 teams stopped using the output and built shadow workarounds.</t>
  </si>
  <si>
    <t xml:space="preserve">H5 → H1 feedback check — bad support processes corrupt strategic data</t>
  </si>
  <si>
    <t xml:space="preserve">H5 process at risk</t>
  </si>
  <si>
    <t xml:space="preserve">If it degrades, what H4 output gets worse?</t>
  </si>
  <si>
    <t xml:space="preserve">What information reaching H1 becomes unreliable?</t>
  </si>
  <si>
    <t xml:space="preserve">HR (hiring)</t>
  </si>
  <si>
    <t xml:space="preserve">Customer-facing team quality</t>
  </si>
  <si>
    <t xml:space="preserve">Customer pain data, customer interviews</t>
  </si>
  <si>
    <t xml:space="preserve">Financial close</t>
  </si>
  <si>
    <t xml:space="preserve">Revenue reporting accuracy</t>
  </si>
  <si>
    <t xml:space="preserve">Pricing decisions, product decisions</t>
  </si>
  <si>
    <t xml:space="preserve">IT infrastructure</t>
  </si>
  <si>
    <t xml:space="preserve">System availability</t>
  </si>
  <si>
    <t xml:space="preserve">Customer behavior data, support data</t>
  </si>
  <si>
    <t xml:space="preserve">Headcount check</t>
  </si>
  <si>
    <t xml:space="preserve">People in H5 supporting functions</t>
  </si>
  <si>
    <t xml:space="preserve">Total headcount</t>
  </si>
  <si>
    <t xml:space="preserve">H5 share</t>
  </si>
  <si>
    <t xml:space="preserve">Verdict</t>
  </si>
  <si>
    <t xml:space="preserve">Above 30–40% and growing: H5 is expanding faster than the business it supports.</t>
  </si>
  <si>
    <t xml:space="preserve">Purpose: For each operation, decide explicitly: make, buy, outsource, or automate — and record why, what the fallback is, and who suffers if this decision fails.</t>
  </si>
  <si>
    <t xml:space="preserve">When to fill this out: After H4 and H5. Start with operations that have high bottleneck risk or high blast radius.</t>
  </si>
  <si>
    <t xml:space="preserve">Operation / process variant</t>
  </si>
  <si>
    <t xml:space="preserve">Frequency</t>
  </si>
  <si>
    <t xml:space="preserve">Variability</t>
  </si>
  <si>
    <t xml:space="preserve">Cost of error</t>
  </si>
  <si>
    <t xml:space="preserve">Need for judgment/empathy</t>
  </si>
  <si>
    <t xml:space="preserve">Available on market?</t>
  </si>
  <si>
    <t xml:space="preserve">Current sourcing</t>
  </si>
  <si>
    <t xml:space="preserve">Recommended sourcing</t>
  </si>
  <si>
    <t xml:space="preserve">Fallback if this fails</t>
  </si>
  <si>
    <t xml:space="preserve">Who suffers if it fails?</t>
  </si>
  <si>
    <t xml:space="preserve">Which H4 processes stop</t>
  </si>
  <si>
    <t xml:space="preserve">Which H3 deliverables disappear</t>
  </si>
  <si>
    <t xml:space="preserve">Revenue at risk</t>
  </si>
  <si>
    <t xml:space="preserve">Time to recover</t>
  </si>
  <si>
    <t xml:space="preserve">Check</t>
  </si>
  <si>
    <t xml:space="preserve">Corporate billing logic and corrections</t>
  </si>
  <si>
    <t xml:space="preserve">daily</t>
  </si>
  <si>
    <t xml:space="preserve">high</t>
  </si>
  <si>
    <t xml:space="preserve">not available</t>
  </si>
  <si>
    <t xml:space="preserve">make</t>
  </si>
  <si>
    <t xml:space="preserve">none documented</t>
  </si>
  <si>
    <t xml:space="preserve">Every corporate client with a non-standard tariff</t>
  </si>
  <si>
    <t xml:space="preserve">3</t>
  </si>
  <si>
    <t xml:space="preserve">2</t>
  </si>
  <si>
    <t xml:space="preserve">40% of revenue</t>
  </si>
  <si>
    <t xml:space="preserve">unknown</t>
  </si>
  <si>
    <t xml:space="preserve">The four options</t>
  </si>
  <si>
    <t xml:space="preserve">• Make — you acquire a capability (people + process). You control everything and accumulate knowledge. Main risk: time to build, and cost if the process later becomes a commodity.</t>
  </si>
  <si>
    <t xml:space="preserve">• Buy — you acquire a result, not a process. You control the output spec and accumulate nothing internal. Main risk: dependency on the supplier's quality and terms.</t>
  </si>
  <si>
    <t xml:space="preserve">• Outsource — you acquire process execution, not a result spec. You control the interfaces and SLA and accumulate nothing — competence erodes. Main risk: the principal–agent problem and knowledge flowing outward.</t>
  </si>
  <si>
    <t xml:space="preserve">• Automate — you acquire scale and repeatability. You control the logic definition and accumulate encoded knowledge. Main risk: rigidity, vendor lock-in, and the fallback gap.</t>
  </si>
  <si>
    <t xml:space="preserve">Don't automate chaos. If you cannot describe the trigger, the expected output, and the quality gate for an operation, you are not automating a process — you are encoding its current disorder into software, where it will be faster, cheaper to run, and ten times harder to fix.</t>
  </si>
  <si>
    <t xml:space="preserve">Purpose: Derive the organizational structure from H4–H6, not from org chart templates or titles that existed at previous jobs.</t>
  </si>
  <si>
    <t xml:space="preserve">When to fill this out: After H6. This is the last worksheet, not the first.</t>
  </si>
  <si>
    <t xml:space="preserve">Don't draw the org chart yet. Fill the responsibility matrix first — columns, rows, cells. If you open PowerPoint before Step 2, you will design around existing titles, not around the work.</t>
  </si>
  <si>
    <t xml:space="preserve">Step 1: cluster roles from H6</t>
  </si>
  <si>
    <t xml:space="preserve">Role</t>
  </si>
  <si>
    <t xml:space="preserve">Comes from which H4/H5 operations?</t>
  </si>
  <si>
    <t xml:space="preserve">Which other roles must this role coordinate with daily?</t>
  </si>
  <si>
    <t xml:space="preserve">Proposed cluster</t>
  </si>
  <si>
    <t xml:space="preserve">Lead engineer, provider coordination</t>
  </si>
  <si>
    <t xml:space="preserve">Account managers, support lead</t>
  </si>
  <si>
    <t xml:space="preserve">Technical Delivery</t>
  </si>
  <si>
    <t xml:space="preserve">Step 2: responsibility matrix. Columns = clusters, rows = accountability levels, each cell = one position.</t>
  </si>
  <si>
    <t xml:space="preserve">Responsibility cluster</t>
  </si>
  <si>
    <t xml:space="preserve">Strategy (sets direction and constraints)</t>
  </si>
  <si>
    <t xml:space="preserve">Goals &amp; budgets (allocates resources)</t>
  </si>
  <si>
    <t xml:space="preserve">Plans &amp; tasks (organizes the work)</t>
  </si>
  <si>
    <t xml:space="preserve">Execution (performs the work)</t>
  </si>
  <si>
    <t xml:space="preserve">Team organization type</t>
  </si>
  <si>
    <t xml:space="preserve">Sales &amp; Business Development</t>
  </si>
  <si>
    <t xml:space="preserve">Senior Account Managers</t>
  </si>
  <si>
    <t xml:space="preserve">Account Managers</t>
  </si>
  <si>
    <t xml:space="preserve">Autonomous craft</t>
  </si>
  <si>
    <t xml:space="preserve">Step 3: verify each position against three conditions. A position with missing conditions is a title, not a role.</t>
  </si>
  <si>
    <t xml:space="preserve">Position</t>
  </si>
  <si>
    <t xml:space="preserve">Understands what's happening in their zone?</t>
  </si>
  <si>
    <t xml:space="preserve">Has final say in their zone?</t>
  </si>
  <si>
    <t xml:space="preserve">Personally suffers if their zone fails?</t>
  </si>
  <si>
    <t xml:space="preserve">no</t>
  </si>
  <si>
    <t xml:space="preserve">When does H7 actually change?</t>
  </si>
  <si>
    <t xml:space="preserve">What changed</t>
  </si>
  <si>
    <t xml:space="preserve">H7 impact</t>
  </si>
  <si>
    <t xml:space="preserve">More people doing the same work</t>
  </si>
  <si>
    <t xml:space="preserve">None — existing positions, more headcount</t>
  </si>
  <si>
    <t xml:space="preserve">Filling a column that was always planned</t>
  </si>
  <si>
    <t xml:space="preserve">Minor — someone gets direct reports</t>
  </si>
  <si>
    <t xml:space="preserve">New column / new function that did not exist</t>
  </si>
  <si>
    <t xml:space="preserve">Major — new cluster, new budget, new SLA</t>
  </si>
  <si>
    <t xml:space="preserve">Function moved to HQ</t>
  </si>
  <si>
    <t xml:space="preserve">Structural — creates internal client/provider dynamic, risks shadow structure</t>
  </si>
  <si>
    <t xml:space="preserve">Purpose: Do not declare a node "done" until it passes these checks. A node can exist on paper while being useless or dangerous in practice.</t>
  </si>
  <si>
    <t xml:space="preserve">When to fill this out: Copy this sheet once per node under review, or reuse it and record the node name below.</t>
  </si>
  <si>
    <t xml:space="preserve">Node under review</t>
  </si>
  <si>
    <t xml:space="preserve">Universal — any node in any horizon</t>
  </si>
  <si>
    <t xml:space="preserve">Evidence / notes</t>
  </si>
  <si>
    <t xml:space="preserve">Name is specific enough that two people would describe the same thing</t>
  </si>
  <si>
    <t xml:space="preserve">Exactly one owner — a person, not a team</t>
  </si>
  <si>
    <t xml:space="preserve">At least one active link to an adjacent horizon</t>
  </si>
  <si>
    <t xml:space="preserve">Clear trigger: what creates demand for this node</t>
  </si>
  <si>
    <t xml:space="preserve">Clear completion criteria — not "we worked on it" but "it is done when..."</t>
  </si>
  <si>
    <t xml:space="preserve">At least one observable piece of evidence that this reflects reality, not assumption</t>
  </si>
  <si>
    <t xml:space="preserve">Passed: 6</t>
  </si>
  <si>
    <t xml:space="preserve">H3 / Deliverable</t>
  </si>
  <si>
    <t xml:space="preserve">Customer knows they are receiving this (it is not invisible to them)</t>
  </si>
  <si>
    <t xml:space="preserve">Linked to a specific touchpoint in H2</t>
  </si>
  <si>
    <t xml:space="preserve">Acceptance criteria written from the customer's perspective, not the producer's</t>
  </si>
  <si>
    <t xml:space="preserve">SLA stated in terms the customer understands (hours, business days — not "ASAP")</t>
  </si>
  <si>
    <t xml:space="preserve">Gate exists between "we finished" and "it is ready for the customer"</t>
  </si>
  <si>
    <t xml:space="preserve">Promise audit complete: every H2 promise that generates this deliverable is documented</t>
  </si>
  <si>
    <t xml:space="preserve">H4 / Core process</t>
  </si>
  <si>
    <t xml:space="preserve">Triggered by a specific H3 deliverable — not by calendar or habit</t>
  </si>
  <si>
    <t xml:space="preserve">Inputs defined (what must arrive before the process starts)</t>
  </si>
  <si>
    <t xml:space="preserve">Outputs defined (what the process produces — not what it does)</t>
  </si>
  <si>
    <t xml:space="preserve">Consumer of the output is named</t>
  </si>
  <si>
    <t xml:space="preserve">At least one quality checkpoint inside the process, before output leaves</t>
  </si>
  <si>
    <t xml:space="preserve">Failure mode documented: what happens when this process breaks or runs late</t>
  </si>
  <si>
    <t xml:space="preserve">H5 / Supporting process</t>
  </si>
  <si>
    <t xml:space="preserve">At least one enables-link to an H4 or H5 process</t>
  </si>
  <si>
    <t xml:space="preserve">Internal SLA agreed with the consumer — not assumed</t>
  </si>
  <si>
    <t xml:space="preserve">Orphan check: if all enables-links were removed, would anyone notice within 30 days?</t>
  </si>
  <si>
    <t xml:space="preserve">Passed: 3</t>
  </si>
  <si>
    <t xml:space="preserve">H6 / Sourcing decision</t>
  </si>
  <si>
    <t xml:space="preserve">Decision is explicit — not "we've always done it this way"</t>
  </si>
  <si>
    <t xml:space="preserve">Fallback documented: what happens if this fails on a Friday night</t>
  </si>
  <si>
    <t xml:space="preserve">Blast radius estimated: which processes stop, which deliverables disappear</t>
  </si>
  <si>
    <t xml:space="preserve">For outsource: internal owner named who manages the contractor</t>
  </si>
  <si>
    <t xml:space="preserve">For automate: manual fallback exists and has been tested in the last 12 months</t>
  </si>
  <si>
    <t xml:space="preserve">Passed: 5</t>
  </si>
  <si>
    <t xml:space="preserve">Passed</t>
  </si>
  <si>
    <t xml:space="preserve">Purpose: Compress the full graph into a single page that a new manager can read in 30 minutes and use to navigate. Not a simplified graph — an executive summary.</t>
  </si>
  <si>
    <t xml:space="preserve">When to fill this out: After A2–A8. Update once per graph sprint.</t>
  </si>
  <si>
    <t xml:space="preserve">3–7 nodes per horizon. More than 7 in a layer means you are building a miniature graph, not a map. Choose nodes with the highest blast radius or the most cross-horizon dependencies.</t>
  </si>
  <si>
    <t xml:space="preserve">Horizon</t>
  </si>
  <si>
    <t xml:space="preserve">Node</t>
  </si>
  <si>
    <t xml:space="preserve">Critical dependency (which node dies if this one fails)</t>
  </si>
  <si>
    <t xml:space="preserve">H1</t>
  </si>
  <si>
    <t xml:space="preserve">H2</t>
  </si>
  <si>
    <t xml:space="preserve">H3</t>
  </si>
  <si>
    <t xml:space="preserve">H4</t>
  </si>
  <si>
    <t xml:space="preserve">H5</t>
  </si>
  <si>
    <t xml:space="preserve">H6</t>
  </si>
  <si>
    <t xml:space="preserve">H7</t>
  </si>
  <si>
    <t xml:space="preserve">Red nodes</t>
  </si>
  <si>
    <t xml:space="preserve">Yellow nodes</t>
  </si>
  <si>
    <t xml:space="preserve">Green nodes</t>
  </si>
  <si>
    <t xml:space="preserve">• Red: single point of failure, orphan with active resource consumption, compliance risk, substitution coverage = 1 with blast radius &gt; 20%</t>
  </si>
  <si>
    <t xml:space="preserve">• Yellow: unclear ownership, SLA not defined or consistently missed, evidence weak or missing</t>
  </si>
  <si>
    <t xml:space="preserve">• Green: stable, owned, measured, current</t>
  </si>
  <si>
    <t xml:space="preserve">Show only dependencies where failure of the upstream node kills the downstream node (blast radius &gt; 15% revenue or &gt; 20% of deliverables). More than 5–6 across the whole map means you went too granular.</t>
  </si>
  <si>
    <t xml:space="preserve">Four diagnostic questions to ask while reading the map</t>
  </si>
  <si>
    <t xml:space="preserve">• Which single node, if it disappeared tomorrow, would spread the most red to adjacent nodes?</t>
  </si>
  <si>
    <t xml:space="preserve">• Which nodes have no owner at all?</t>
  </si>
  <si>
    <t xml:space="preserve">• Where is a deliverable promised (H2–H3) but the process that creates it (H4) is red or yellow?</t>
  </si>
  <si>
    <t xml:space="preserve">• Where does a process exist on H4 but no customer need in H1 can be traced to it?</t>
  </si>
  <si>
    <t xml:space="preserve">Purpose: Classify every significant activity by whether it creates new capability (Build) or uses existing capability (Run), and whether someone is producing output (Execute) or verifying output (Control). Misclassification is the primary source of broken KPIs, impossible deadlines, and burned-out teams.</t>
  </si>
  <si>
    <t xml:space="preserve">When to fill this out: During H4–H6 work, or during any sprint where teams are fighting about metrics or resource allocation.</t>
  </si>
  <si>
    <t xml:space="preserve">Activity</t>
  </si>
  <si>
    <t xml:space="preserve">Build or Run?</t>
  </si>
  <si>
    <t xml:space="preserve">Execute or Control?</t>
  </si>
  <si>
    <t xml:space="preserve">Quadrant</t>
  </si>
  <si>
    <t xml:space="preserve">Primary metric</t>
  </si>
  <si>
    <t xml:space="preserve">What breaks if misclassified</t>
  </si>
  <si>
    <t xml:space="preserve">Monitoring channel-shift signals</t>
  </si>
  <si>
    <t xml:space="preserve">Run</t>
  </si>
  <si>
    <t xml:space="preserve">Control</t>
  </si>
  <si>
    <t xml:space="preserve">Technical Director</t>
  </si>
  <si>
    <t xml:space="preserve">% of customer inquiries via chat vs. phone</t>
  </si>
  <si>
    <t xml:space="preserve">Signal is seen but never turns into a decision</t>
  </si>
  <si>
    <t xml:space="preserve">• Build or Run? Are we creating something that does not currently exist and whose outcome is uncertain — or doing something we have done before, whose outcome is predictable within a range?</t>
  </si>
  <si>
    <t xml:space="preserve">• Execute or Control? Are we producing an output — or measuring an output against a standard and deciding whether to intervene?</t>
  </si>
  <si>
    <t xml:space="preserve">Common mismatches and what they cost</t>
  </si>
  <si>
    <t xml:space="preserve">Mismatch</t>
  </si>
  <si>
    <t xml:space="preserve">Symptom</t>
  </si>
  <si>
    <t xml:space="preserve">Cost</t>
  </si>
  <si>
    <t xml:space="preserve">Build managed with Run metrics (fixed deadlines, cost certainty)</t>
  </si>
  <si>
    <t xml:space="preserve">Constant "project is late" conversation</t>
  </si>
  <si>
    <t xml:space="preserve">Demoralized teams, hidden progress, scope cut at the last minute</t>
  </si>
  <si>
    <t xml:space="preserve">Run managed with Build tolerance (no SLA, "we're figuring it out")</t>
  </si>
  <si>
    <t xml:space="preserve">Customers miss commitments, margins unpredictable</t>
  </si>
  <si>
    <t xml:space="preserve">Client churn, cost creep</t>
  </si>
  <si>
    <t xml:space="preserve">Control without authority to intervene</t>
  </si>
  <si>
    <t xml:space="preserve">Dashboards nobody acts on</t>
  </si>
  <si>
    <t xml:space="preserve">Illusion of management, actual chaos</t>
  </si>
  <si>
    <t xml:space="preserve">Execute without any Control</t>
  </si>
  <si>
    <t xml:space="preserve">Output degrades invisibly until crisis</t>
  </si>
  <si>
    <t xml:space="preserve">Late discovery, expensive correction</t>
  </si>
  <si>
    <t xml:space="preserve">Shadow Build check — Build activity disguised as Run to avoid scrutiny or resource allocation</t>
  </si>
  <si>
    <t xml:space="preserve">A team consistently "adds a bit more" to maintenance work that turns into a new capability</t>
  </si>
  <si>
    <t xml:space="preserve">A product feature is being rebuilt while officially "fixing a bug"</t>
  </si>
  <si>
    <t xml:space="preserve">A team is running two or three undocumented experiments alongside their core Run work</t>
  </si>
  <si>
    <t xml:space="preserve">Shadow Build is not always bad — it is where innovation often starts. It becomes bad when it consumes Run resources without being measured as Build, and Run quality degrades while nobody knows why.</t>
  </si>
  <si>
    <t xml:space="preserve">Purpose: Translate the completed worksheets into an action plan with a realistic sequence and clear ownership.</t>
  </si>
  <si>
    <t xml:space="preserve">When to fill this out: After A1–A11. This is the plan for a Build project, not an operational checklist. The day ranges are a hypothesis; the estimates are ranges, not promises.</t>
  </si>
  <si>
    <t xml:space="preserve">Phase</t>
  </si>
  <si>
    <t xml:space="preserve">Output</t>
  </si>
  <si>
    <t xml:space="preserve">Early warning</t>
  </si>
  <si>
    <t xml:space="preserve">Start date</t>
  </si>
  <si>
    <t xml:space="preserve">Due date</t>
  </si>
  <si>
    <t xml:space="preserve">Days 1–30 — Draft H1–H3 for one primary customer segment</t>
  </si>
  <si>
    <t xml:space="preserve">A first graph of 5–10 nodes per horizon, connected by at least one chain from pain to deliverable</t>
  </si>
  <si>
    <t xml:space="preserve">CEO + COO</t>
  </si>
  <si>
    <t xml:space="preserve">Still debating the segment after two weeks</t>
  </si>
  <si>
    <t xml:space="preserve">Days 31–60 — Extend to H4–H6, assign first owners</t>
  </si>
  <si>
    <t xml:space="preserve">An end-to-end chain from pain (H1) to role (H6), with at least one blast radius documented</t>
  </si>
  <si>
    <t xml:space="preserve">COO + team leads</t>
  </si>
  <si>
    <t xml:space="preserve">Owners exist on paper but haven't seen the graph</t>
  </si>
  <si>
    <t xml:space="preserve">Days 61–90 — First graph sprint: review, prioritize the top 3 gaps, establish cadence</t>
  </si>
  <si>
    <t xml:space="preserve">A written list of 3 actions with owners and deadlines, and the next sprint scheduled</t>
  </si>
  <si>
    <t xml:space="preserve">COO</t>
  </si>
  <si>
    <t xml:space="preserve">The sprint produces a list nobody remembers in a week</t>
  </si>
  <si>
    <t xml:space="preserve">Three decisions to make before day 1</t>
  </si>
  <si>
    <t xml:space="preserve">Your answer</t>
  </si>
  <si>
    <t xml:space="preserve">Which customer segment are we starting with? Name it. Not "our main clients" — a specific profile.</t>
  </si>
  <si>
    <t xml:space="preserve">Who is the internal graph owner? One person who will be embarrassed if the graph is wrong.</t>
  </si>
  <si>
    <t xml:space="preserve">What is the first thing we will do with the graph when it is done? If the answer is "show it to investors" — wrong starting purpose. The right answer: diagnose one specific problem we have been struggling with.</t>
  </si>
  <si>
    <t xml:space="preserve">Check — what is still missing</t>
  </si>
  <si>
    <t xml:space="preserve">Purpose: Counts refresh automatically. A number in the right-hand column is not a verdict, it is a place to look.</t>
  </si>
  <si>
    <t xml:space="preserve">Sheet</t>
  </si>
  <si>
    <t xml:space="preserve">What is counted</t>
  </si>
  <si>
    <t xml:space="preserve">Value</t>
  </si>
  <si>
    <t xml:space="preserve">A1</t>
  </si>
  <si>
    <t xml:space="preserve">Product / company gap in stages</t>
  </si>
  <si>
    <t xml:space="preserve">A2</t>
  </si>
  <si>
    <t xml:space="preserve">Pains entered</t>
  </si>
  <si>
    <t xml:space="preserve">…of them still hypotheses (founder assumption only)</t>
  </si>
  <si>
    <t xml:space="preserve">A3</t>
  </si>
  <si>
    <t xml:space="preserve">Touchpoints entered</t>
  </si>
  <si>
    <t xml:space="preserve">…of them marked as a gap</t>
  </si>
  <si>
    <t xml:space="preserve">Share marked "owned"</t>
  </si>
  <si>
    <t xml:space="preserve">A4</t>
  </si>
  <si>
    <t xml:space="preserve">Deliverables entered</t>
  </si>
  <si>
    <t xml:space="preserve">…of them with no touchpoint (orphans)</t>
  </si>
  <si>
    <t xml:space="preserve">…of them with no owner</t>
  </si>
  <si>
    <t xml:space="preserve">A5</t>
  </si>
  <si>
    <t xml:space="preserve">Core processes entered</t>
  </si>
  <si>
    <t xml:space="preserve">…of them at high bottleneck risk</t>
  </si>
  <si>
    <t xml:space="preserve">A6</t>
  </si>
  <si>
    <t xml:space="preserve">Supporting processes entered</t>
  </si>
  <si>
    <t xml:space="preserve">…of them diagnosed orphan or zombie</t>
  </si>
  <si>
    <t xml:space="preserve">A7</t>
  </si>
  <si>
    <t xml:space="preserve">Sourcing decisions entered</t>
  </si>
  <si>
    <t xml:space="preserve">…of them high cost of error with no fallback</t>
  </si>
  <si>
    <t xml:space="preserve">A8</t>
  </si>
  <si>
    <t xml:space="preserve">Positions checked</t>
  </si>
  <si>
    <t xml:space="preserve">…of them decorative</t>
  </si>
  <si>
    <t xml:space="preserve">A9</t>
  </si>
  <si>
    <t xml:space="preserve">Checks passed out of 26</t>
  </si>
  <si>
    <t xml:space="preserve">A10</t>
  </si>
  <si>
    <t xml:space="preserve">Red nodes on the one-page map</t>
  </si>
  <si>
    <t xml:space="preserve">A11</t>
  </si>
  <si>
    <t xml:space="preserve">Activities classified</t>
  </si>
  <si>
    <t xml:space="preserve">A12</t>
  </si>
  <si>
    <t xml:space="preserve">Phases not yet done</t>
  </si>
  <si>
    <t xml:space="preserve">Reference lists. Do not edit unless you also update the sheets that use them.</t>
  </si>
  <si>
    <t xml:space="preserve">a1_product</t>
  </si>
  <si>
    <t xml:space="preserve">a1_company</t>
  </si>
  <si>
    <t xml:space="preserve">a1_market</t>
  </si>
  <si>
    <t xml:space="preserve">a2_evidence</t>
  </si>
  <si>
    <t xml:space="preserve">a3_ownership</t>
  </si>
  <si>
    <t xml:space="preserve">a3_steps</t>
  </si>
  <si>
    <t xml:space="preserve">a3_gaps</t>
  </si>
  <si>
    <t xml:space="preserve">a4_types</t>
  </si>
  <si>
    <t xml:space="preserve">a4_gate</t>
  </si>
  <si>
    <t xml:space="preserve">a4_audit_status</t>
  </si>
  <si>
    <t xml:space="preserve">a5_risk</t>
  </si>
  <si>
    <t xml:space="preserve">a5_buildrun</t>
  </si>
  <si>
    <t xml:space="preserve">a6_diag</t>
  </si>
  <si>
    <t xml:space="preserve">a7_freq</t>
  </si>
  <si>
    <t xml:space="preserve">a7_lmh</t>
  </si>
  <si>
    <t xml:space="preserve">a7_market</t>
  </si>
  <si>
    <t xml:space="preserve">a7_sourcing</t>
  </si>
  <si>
    <t xml:space="preserve">a8_team</t>
  </si>
  <si>
    <t xml:space="preserve">a9_status</t>
  </si>
  <si>
    <t xml:space="preserve">a10_status</t>
  </si>
  <si>
    <t xml:space="preserve">a11_build</t>
  </si>
  <si>
    <t xml:space="preserve">a11_exec</t>
  </si>
  <si>
    <t xml:space="preserve">a12_status</t>
  </si>
  <si>
    <t xml:space="preserve">yesno</t>
  </si>
  <si>
    <t xml:space="preserve">horizons</t>
  </si>
  <si>
    <t xml:space="preserve">Experiment</t>
  </si>
  <si>
    <t xml:space="preserve">Solo Operator</t>
  </si>
  <si>
    <t xml:space="preserve">Early Market</t>
  </si>
  <si>
    <t xml:space="preserve">Founder assumption</t>
  </si>
  <si>
    <t xml:space="preserve">Step 1 — Problem recognition</t>
  </si>
  <si>
    <t xml:space="preserve">info</t>
  </si>
  <si>
    <t xml:space="preserve">raw</t>
  </si>
  <si>
    <t xml:space="preserve">exists</t>
  </si>
  <si>
    <t xml:space="preserve">low</t>
  </si>
  <si>
    <t xml:space="preserve">Build (new capability)</t>
  </si>
  <si>
    <t xml:space="preserve">healthy</t>
  </si>
  <si>
    <t xml:space="preserve">easily</t>
  </si>
  <si>
    <t xml:space="preserve">Labor division — specialists, each owns a step, not interchangeable</t>
  </si>
  <si>
    <t xml:space="preserve">green</t>
  </si>
  <si>
    <t xml:space="preserve">Build</t>
  </si>
  <si>
    <t xml:space="preserve">Execute</t>
  </si>
  <si>
    <t xml:space="preserve">not started</t>
  </si>
  <si>
    <t xml:space="preserve">Working Product</t>
  </si>
  <si>
    <t xml:space="preserve">Crew</t>
  </si>
  <si>
    <t xml:space="preserve">The Chasm</t>
  </si>
  <si>
    <t xml:space="preserve">earned</t>
  </si>
  <si>
    <t xml:space="preserve">mismatch</t>
  </si>
  <si>
    <t xml:space="preserve">demo</t>
  </si>
  <si>
    <t xml:space="preserve">gated</t>
  </si>
  <si>
    <t xml:space="preserve">partial</t>
  </si>
  <si>
    <t xml:space="preserve">medium</t>
  </si>
  <si>
    <t xml:space="preserve">Run (repeating operation)</t>
  </si>
  <si>
    <t xml:space="preserve">weekly</t>
  </si>
  <si>
    <t xml:space="preserve">with effort</t>
  </si>
  <si>
    <t xml:space="preserve">buy</t>
  </si>
  <si>
    <t xml:space="preserve">Brigade — generalists, team lead distributes tasks</t>
  </si>
  <si>
    <t xml:space="preserve">yellow</t>
  </si>
  <si>
    <t xml:space="preserve">in progress</t>
  </si>
  <si>
    <t xml:space="preserve">Repeatable Product</t>
  </si>
  <si>
    <t xml:space="preserve">Workshop</t>
  </si>
  <si>
    <t xml:space="preserve">Mainstream Market</t>
  </si>
  <si>
    <t xml:space="preserve">Support tickets / reviews / forums</t>
  </si>
  <si>
    <t xml:space="preserve">third-party</t>
  </si>
  <si>
    <t xml:space="preserve">Step 3 — Choosing a provider</t>
  </si>
  <si>
    <t xml:space="preserve">friction</t>
  </si>
  <si>
    <t xml:space="preserve">missing</t>
  </si>
  <si>
    <t xml:space="preserve">bloat</t>
  </si>
  <si>
    <t xml:space="preserve">monthly</t>
  </si>
  <si>
    <t xml:space="preserve">outsource</t>
  </si>
  <si>
    <t xml:space="preserve">Autonomous craft — each person owns their full piece end-to-end</t>
  </si>
  <si>
    <t xml:space="preserve">n/a</t>
  </si>
  <si>
    <t xml:space="preserve">red</t>
  </si>
  <si>
    <t xml:space="preserve">done</t>
  </si>
  <si>
    <t xml:space="preserve">Defended Product</t>
  </si>
  <si>
    <t xml:space="preserve">Scaled Operation</t>
  </si>
  <si>
    <t xml:space="preserve">Mature Ecosystem</t>
  </si>
  <si>
    <t xml:space="preserve">Someone is paying for this</t>
  </si>
  <si>
    <t xml:space="preserve">hostile</t>
  </si>
  <si>
    <t xml:space="preserve">Step 4 — Getting what was promised</t>
  </si>
  <si>
    <t xml:space="preserve">none</t>
  </si>
  <si>
    <t xml:space="preserve">implementation</t>
  </si>
  <si>
    <t xml:space="preserve">zombie</t>
  </si>
  <si>
    <t xml:space="preserve">rare</t>
  </si>
  <si>
    <t xml:space="preserve">automate</t>
  </si>
  <si>
    <t xml:space="preserve">Legacy</t>
  </si>
  <si>
    <t xml:space="preserve">Network</t>
  </si>
  <si>
    <t xml:space="preserve">Regulated Market</t>
  </si>
  <si>
    <t xml:space="preserve">algorithmic</t>
  </si>
  <si>
    <t xml:space="preserve">Step 5 — Living with the solution</t>
  </si>
  <si>
    <t xml:space="preserve">support</t>
  </si>
  <si>
    <t xml:space="preserve">obligation</t>
  </si>
</sst>
</file>

<file path=xl/styles.xml><?xml version="1.0" encoding="utf-8"?>
<styleSheet xmlns="http://schemas.openxmlformats.org/spreadsheetml/2006/main">
  <numFmts count="4">
    <numFmt numFmtId="164" formatCode="General"/>
    <numFmt numFmtId="165" formatCode="0%"/>
    <numFmt numFmtId="166" formatCode="General"/>
    <numFmt numFmtId="167" formatCode="yyyy\-mm\-dd"/>
  </numFmts>
  <fonts count="14">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b val="true"/>
      <sz val="11"/>
      <name val="Arial"/>
      <family val="0"/>
      <charset val="1"/>
    </font>
    <font>
      <sz val="10"/>
      <color rgb="FF404040"/>
      <name val="Arial"/>
      <family val="0"/>
      <charset val="1"/>
    </font>
    <font>
      <sz val="11"/>
      <color theme="1"/>
      <name val="Arial"/>
      <family val="0"/>
      <charset val="1"/>
    </font>
    <font>
      <b val="true"/>
      <sz val="11"/>
      <color rgb="FF1F3864"/>
      <name val="Arial"/>
      <family val="0"/>
      <charset val="1"/>
    </font>
    <font>
      <b val="true"/>
      <sz val="10"/>
      <name val="Arial"/>
      <family val="0"/>
      <charset val="1"/>
    </font>
    <font>
      <sz val="10"/>
      <name val="Arial"/>
      <family val="0"/>
      <charset val="1"/>
    </font>
    <font>
      <b val="true"/>
      <sz val="10"/>
      <color rgb="FFFFFFFF"/>
      <name val="Arial"/>
      <family val="0"/>
      <charset val="1"/>
    </font>
    <font>
      <sz val="10"/>
      <color rgb="FF595959"/>
      <name val="Arial"/>
      <family val="0"/>
      <charset val="1"/>
    </font>
    <font>
      <i val="true"/>
      <sz val="10"/>
      <color rgb="FF808080"/>
      <name val="Arial"/>
      <family val="0"/>
      <charset val="1"/>
    </font>
  </fonts>
  <fills count="8">
    <fill>
      <patternFill patternType="none"/>
    </fill>
    <fill>
      <patternFill patternType="gray125"/>
    </fill>
    <fill>
      <patternFill patternType="solid">
        <fgColor rgb="FFDEE6F0"/>
        <bgColor rgb="FFEDEDED"/>
      </patternFill>
    </fill>
    <fill>
      <patternFill patternType="solid">
        <fgColor rgb="FF1F3864"/>
        <bgColor rgb="FF333399"/>
      </patternFill>
    </fill>
    <fill>
      <patternFill patternType="solid">
        <fgColor rgb="FFFFF8E1"/>
        <bgColor rgb="FFFBFBF6"/>
      </patternFill>
    </fill>
    <fill>
      <patternFill patternType="solid">
        <fgColor rgb="FFEDEDED"/>
        <bgColor rgb="FFDEE6F0"/>
      </patternFill>
    </fill>
    <fill>
      <patternFill patternType="solid">
        <fgColor rgb="FFFBFBF6"/>
        <bgColor rgb="FFFFFFFF"/>
      </patternFill>
    </fill>
    <fill>
      <patternFill patternType="solid">
        <fgColor rgb="FFFDE9C9"/>
        <bgColor rgb="FFFFF8E1"/>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1" fillId="3" borderId="1" xfId="0" applyFont="true" applyBorder="true" applyAlignment="true" applyProtection="false">
      <alignment horizontal="general" vertical="center" textRotation="0" wrapText="true" indent="0" shrinkToFit="false"/>
      <protection locked="true" hidden="false"/>
    </xf>
    <xf numFmtId="164" fontId="9" fillId="2" borderId="1"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2" fillId="5" borderId="1" xfId="0" applyFont="true" applyBorder="true" applyAlignment="false" applyProtection="false">
      <alignment horizontal="general" vertical="bottom" textRotation="0" wrapText="false" indent="0" shrinkToFit="false"/>
      <protection locked="true" hidden="false"/>
    </xf>
    <xf numFmtId="164" fontId="9" fillId="5" borderId="1" xfId="0" applyFont="true" applyBorder="true" applyAlignment="true" applyProtection="false">
      <alignment horizontal="center" vertical="bottom" textRotation="0" wrapText="false" indent="0" shrinkToFit="false"/>
      <protection locked="true" hidden="false"/>
    </xf>
    <xf numFmtId="164" fontId="13" fillId="6" borderId="1" xfId="0" applyFont="true" applyBorder="true" applyAlignment="true" applyProtection="false">
      <alignment horizontal="general" vertical="top" textRotation="0" wrapText="true" indent="0" shrinkToFit="false"/>
      <protection locked="true" hidden="false"/>
    </xf>
    <xf numFmtId="164" fontId="12" fillId="5" borderId="1"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5" fontId="10" fillId="4" borderId="1" xfId="0" applyFont="true" applyBorder="true" applyAlignment="true" applyProtection="false">
      <alignment horizontal="general" vertical="top" textRotation="0" wrapText="true" indent="0" shrinkToFit="false"/>
      <protection locked="true" hidden="false"/>
    </xf>
    <xf numFmtId="166" fontId="12" fillId="5" borderId="1" xfId="0" applyFont="true" applyBorder="true" applyAlignment="true" applyProtection="false">
      <alignment horizontal="general" vertical="top" textRotation="0" wrapText="true" indent="0" shrinkToFit="false"/>
      <protection locked="true" hidden="false"/>
    </xf>
    <xf numFmtId="165" fontId="12" fillId="5"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4" fontId="9" fillId="5" borderId="1" xfId="0" applyFont="true" applyBorder="true" applyAlignment="false" applyProtection="false">
      <alignment horizontal="general" vertical="bottom" textRotation="0" wrapText="false" indent="0" shrinkToFit="false"/>
      <protection locked="true" hidden="false"/>
    </xf>
    <xf numFmtId="164" fontId="9" fillId="7" borderId="0" xfId="0" applyFont="true" applyBorder="false" applyAlignment="true" applyProtection="false">
      <alignment horizontal="general" vertical="top" textRotation="0" wrapText="true" indent="0" shrinkToFit="false"/>
      <protection locked="true" hidden="false"/>
    </xf>
    <xf numFmtId="166" fontId="9" fillId="5" borderId="1"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false" applyProtection="false">
      <alignment horizontal="general" vertical="bottom" textRotation="0" wrapText="false" indent="0" shrinkToFit="false"/>
      <protection locked="true" hidden="false"/>
    </xf>
    <xf numFmtId="167" fontId="10" fillId="4" borderId="1" xfId="0" applyFont="true" applyBorder="true" applyAlignment="false" applyProtection="false">
      <alignment horizontal="general" vertical="bottom" textRotation="0" wrapText="false" indent="0" shrinkToFit="false"/>
      <protection locked="true" hidden="false"/>
    </xf>
    <xf numFmtId="167" fontId="10" fillId="4" borderId="1"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1" fillId="3"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F8CBCB"/>
        </patternFill>
      </fill>
    </dxf>
    <dxf>
      <fill>
        <patternFill>
          <bgColor rgb="FFFDE9C9"/>
        </patternFill>
      </fill>
    </dxf>
    <dxf>
      <fill>
        <patternFill>
          <bgColor rgb="FFD6EAD6"/>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8E1"/>
      <rgbColor rgb="FFDEE6F0"/>
      <rgbColor rgb="FF660066"/>
      <rgbColor rgb="FFFF8080"/>
      <rgbColor rgb="FF0066CC"/>
      <rgbColor rgb="FFFBFBF6"/>
      <rgbColor rgb="FF000080"/>
      <rgbColor rgb="FFFF00FF"/>
      <rgbColor rgb="FFFFFF00"/>
      <rgbColor rgb="FF00FFFF"/>
      <rgbColor rgb="FF800080"/>
      <rgbColor rgb="FF800000"/>
      <rgbColor rgb="FF008080"/>
      <rgbColor rgb="FF0000FF"/>
      <rgbColor rgb="FF00CCFF"/>
      <rgbColor rgb="FFEDEDED"/>
      <rgbColor rgb="FFD6EAD6"/>
      <rgbColor rgb="FFFDE9C9"/>
      <rgbColor rgb="FF99CCFF"/>
      <rgbColor rgb="FFFF99CC"/>
      <rgbColor rgb="FFCC99FF"/>
      <rgbColor rgb="FFF8CBCB"/>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8"/>
  </cols>
  <sheetData>
    <row r="1" customFormat="false" ht="17.35"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t="s">
        <v>2</v>
      </c>
    </row>
    <row r="4" customFormat="false" ht="15" hidden="false" customHeight="false" outlineLevel="0" collapsed="false">
      <c r="A4" s="4"/>
    </row>
    <row r="5" customFormat="false" ht="15" hidden="false" customHeight="false" outlineLevel="0" collapsed="false">
      <c r="A5" s="5" t="s">
        <v>3</v>
      </c>
    </row>
    <row r="6" customFormat="false" ht="15" hidden="false" customHeight="false" outlineLevel="0" collapsed="false">
      <c r="A6" s="3" t="s">
        <v>4</v>
      </c>
    </row>
    <row r="7" customFormat="false" ht="15" hidden="false" customHeight="false" outlineLevel="0" collapsed="false">
      <c r="A7" s="3" t="s">
        <v>5</v>
      </c>
    </row>
    <row r="8" customFormat="false" ht="15" hidden="false" customHeight="false" outlineLevel="0" collapsed="false">
      <c r="A8" s="4"/>
    </row>
    <row r="9" customFormat="false" ht="15" hidden="false" customHeight="false" outlineLevel="0" collapsed="false">
      <c r="A9" s="6" t="s">
        <v>6</v>
      </c>
    </row>
    <row r="10" customFormat="false" ht="15" hidden="false" customHeight="false" outlineLevel="0" collapsed="false">
      <c r="A10" s="4"/>
    </row>
    <row r="11" customFormat="false" ht="15" hidden="false" customHeight="false" outlineLevel="0" collapsed="false">
      <c r="A11" s="5" t="s">
        <v>7</v>
      </c>
    </row>
    <row r="12" customFormat="false" ht="15" hidden="false" customHeight="false" outlineLevel="0" collapsed="false">
      <c r="A12" s="3" t="s">
        <v>8</v>
      </c>
    </row>
    <row r="13" customFormat="false" ht="15" hidden="false" customHeight="false" outlineLevel="0" collapsed="false">
      <c r="A13" s="3" t="s">
        <v>9</v>
      </c>
    </row>
    <row r="14" customFormat="false" ht="15" hidden="false" customHeight="false" outlineLevel="0" collapsed="false">
      <c r="A14" s="3" t="s">
        <v>10</v>
      </c>
    </row>
    <row r="15" customFormat="false" ht="15" hidden="false" customHeight="false" outlineLevel="0" collapsed="false">
      <c r="A15" s="3" t="s">
        <v>11</v>
      </c>
    </row>
    <row r="16" customFormat="false" ht="15" hidden="false" customHeight="false" outlineLevel="0" collapsed="false">
      <c r="A16" s="3" t="s">
        <v>12</v>
      </c>
    </row>
    <row r="17" customFormat="false" ht="15" hidden="false" customHeight="false" outlineLevel="0" collapsed="false">
      <c r="A17" s="4"/>
    </row>
    <row r="18" customFormat="false" ht="15" hidden="false" customHeight="false" outlineLevel="0" collapsed="false">
      <c r="A18" s="5" t="s">
        <v>1</v>
      </c>
    </row>
    <row r="19" customFormat="false" ht="15" hidden="false" customHeight="false" outlineLevel="0" collapsed="false">
      <c r="A19" s="7" t="s">
        <v>13</v>
      </c>
    </row>
    <row r="20" customFormat="false" ht="15" hidden="false" customHeight="false" outlineLevel="0" collapsed="false">
      <c r="A20" s="7" t="s">
        <v>14</v>
      </c>
    </row>
    <row r="21" customFormat="false" ht="15" hidden="false" customHeight="false" outlineLevel="0" collapsed="false">
      <c r="A21" s="7" t="s">
        <v>15</v>
      </c>
    </row>
    <row r="22" customFormat="false" ht="15" hidden="false" customHeight="false" outlineLevel="0" collapsed="false">
      <c r="A22" s="7" t="s">
        <v>16</v>
      </c>
    </row>
    <row r="23" customFormat="false" ht="15" hidden="false" customHeight="false" outlineLevel="0" collapsed="false">
      <c r="A23" s="7" t="s">
        <v>17</v>
      </c>
    </row>
    <row r="24" customFormat="false" ht="15" hidden="false" customHeight="false" outlineLevel="0" collapsed="false">
      <c r="A24" s="7" t="s">
        <v>18</v>
      </c>
    </row>
    <row r="25" customFormat="false" ht="15" hidden="false" customHeight="false" outlineLevel="0" collapsed="false">
      <c r="A25" s="7" t="s">
        <v>19</v>
      </c>
    </row>
    <row r="26" customFormat="false" ht="15" hidden="false" customHeight="false" outlineLevel="0" collapsed="false">
      <c r="A26" s="7" t="s">
        <v>20</v>
      </c>
    </row>
    <row r="27" customFormat="false" ht="15" hidden="false" customHeight="false" outlineLevel="0" collapsed="false">
      <c r="A27" s="7" t="s">
        <v>21</v>
      </c>
    </row>
    <row r="28" customFormat="false" ht="15" hidden="false" customHeight="false" outlineLevel="0" collapsed="false">
      <c r="A28" s="7" t="s">
        <v>22</v>
      </c>
    </row>
    <row r="29" customFormat="false" ht="15" hidden="false" customHeight="false" outlineLevel="0" collapsed="false">
      <c r="A29" s="7" t="s">
        <v>23</v>
      </c>
    </row>
    <row r="30" customFormat="false" ht="15" hidden="false" customHeight="false" outlineLevel="0" collapsed="false">
      <c r="A30" s="7" t="s">
        <v>24</v>
      </c>
    </row>
    <row r="31" customFormat="false" ht="15" hidden="false" customHeight="false" outlineLevel="0" collapsed="false">
      <c r="A31" s="4"/>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6"/>
    <col collapsed="false" customWidth="true" hidden="false" outlineLevel="0" max="2" min="2" style="0" width="16"/>
    <col collapsed="false" customWidth="true" hidden="false" outlineLevel="0" max="3" min="3" style="0" width="46"/>
  </cols>
  <sheetData>
    <row r="1" customFormat="false" ht="17.35" hidden="false" customHeight="false" outlineLevel="0" collapsed="false">
      <c r="A1" s="8" t="s">
        <v>21</v>
      </c>
      <c r="B1" s="9"/>
      <c r="C1" s="9"/>
    </row>
    <row r="2" customFormat="false" ht="23.85" hidden="false" customHeight="false" outlineLevel="0" collapsed="false">
      <c r="A2" s="3" t="s">
        <v>270</v>
      </c>
      <c r="B2" s="9"/>
      <c r="C2" s="9"/>
    </row>
    <row r="3" customFormat="false" ht="23.85" hidden="false" customHeight="false" outlineLevel="0" collapsed="false">
      <c r="A3" s="3" t="s">
        <v>271</v>
      </c>
      <c r="B3" s="9"/>
      <c r="C3" s="9"/>
    </row>
    <row r="4" customFormat="false" ht="15" hidden="false" customHeight="false" outlineLevel="0" collapsed="false">
      <c r="A4" s="9"/>
      <c r="B4" s="9"/>
      <c r="C4" s="9"/>
    </row>
    <row r="5" customFormat="false" ht="15" hidden="false" customHeight="false" outlineLevel="0" collapsed="false">
      <c r="A5" s="14" t="s">
        <v>272</v>
      </c>
      <c r="B5" s="26"/>
      <c r="C5" s="9"/>
    </row>
    <row r="6" customFormat="false" ht="15" hidden="false" customHeight="false" outlineLevel="0" collapsed="false">
      <c r="A6" s="9"/>
      <c r="B6" s="9"/>
      <c r="C6" s="9"/>
    </row>
    <row r="7" customFormat="false" ht="15" hidden="false" customHeight="false" outlineLevel="0" collapsed="false">
      <c r="A7" s="5" t="s">
        <v>273</v>
      </c>
      <c r="B7" s="9"/>
      <c r="C7" s="9"/>
    </row>
    <row r="8" customFormat="false" ht="42" hidden="false" customHeight="true" outlineLevel="0" collapsed="false">
      <c r="A8" s="10" t="s">
        <v>213</v>
      </c>
      <c r="B8" s="10" t="s">
        <v>59</v>
      </c>
      <c r="C8" s="10" t="s">
        <v>274</v>
      </c>
    </row>
    <row r="9" customFormat="false" ht="15" hidden="false" customHeight="false" outlineLevel="0" collapsed="false">
      <c r="A9" s="20" t="s">
        <v>275</v>
      </c>
      <c r="B9" s="12"/>
      <c r="C9" s="12"/>
    </row>
    <row r="10" customFormat="false" ht="15" hidden="false" customHeight="false" outlineLevel="0" collapsed="false">
      <c r="A10" s="20" t="s">
        <v>276</v>
      </c>
      <c r="B10" s="12"/>
      <c r="C10" s="12"/>
    </row>
    <row r="11" customFormat="false" ht="15" hidden="false" customHeight="false" outlineLevel="0" collapsed="false">
      <c r="A11" s="20" t="s">
        <v>277</v>
      </c>
      <c r="B11" s="12"/>
      <c r="C11" s="12"/>
    </row>
    <row r="12" customFormat="false" ht="15" hidden="false" customHeight="false" outlineLevel="0" collapsed="false">
      <c r="A12" s="20" t="s">
        <v>278</v>
      </c>
      <c r="B12" s="12"/>
      <c r="C12" s="12"/>
    </row>
    <row r="13" customFormat="false" ht="15" hidden="false" customHeight="false" outlineLevel="0" collapsed="false">
      <c r="A13" s="20" t="s">
        <v>279</v>
      </c>
      <c r="B13" s="12"/>
      <c r="C13" s="12"/>
    </row>
    <row r="14" customFormat="false" ht="15" hidden="false" customHeight="false" outlineLevel="0" collapsed="false">
      <c r="A14" s="20" t="s">
        <v>280</v>
      </c>
      <c r="B14" s="12"/>
      <c r="C14" s="12"/>
    </row>
    <row r="15" customFormat="false" ht="15" hidden="false" customHeight="false" outlineLevel="0" collapsed="false">
      <c r="A15" s="14" t="s">
        <v>281</v>
      </c>
      <c r="B15" s="15" t="n">
        <f aca="false">COUNTIF($B$9:$B$14,Lists!$S$3)</f>
        <v>0</v>
      </c>
      <c r="C15" s="9"/>
    </row>
    <row r="16" customFormat="false" ht="15" hidden="false" customHeight="false" outlineLevel="0" collapsed="false">
      <c r="A16" s="9"/>
      <c r="B16" s="9"/>
      <c r="C16" s="9"/>
    </row>
    <row r="17" customFormat="false" ht="15" hidden="false" customHeight="false" outlineLevel="0" collapsed="false">
      <c r="A17" s="5" t="s">
        <v>282</v>
      </c>
      <c r="B17" s="9"/>
      <c r="C17" s="9"/>
    </row>
    <row r="18" customFormat="false" ht="42" hidden="false" customHeight="true" outlineLevel="0" collapsed="false">
      <c r="A18" s="10" t="s">
        <v>213</v>
      </c>
      <c r="B18" s="10" t="s">
        <v>59</v>
      </c>
      <c r="C18" s="10" t="s">
        <v>274</v>
      </c>
    </row>
    <row r="19" customFormat="false" ht="15" hidden="false" customHeight="false" outlineLevel="0" collapsed="false">
      <c r="A19" s="20" t="s">
        <v>283</v>
      </c>
      <c r="B19" s="12"/>
      <c r="C19" s="12"/>
    </row>
    <row r="20" customFormat="false" ht="15" hidden="false" customHeight="false" outlineLevel="0" collapsed="false">
      <c r="A20" s="20" t="s">
        <v>284</v>
      </c>
      <c r="B20" s="12"/>
      <c r="C20" s="12"/>
    </row>
    <row r="21" customFormat="false" ht="15" hidden="false" customHeight="false" outlineLevel="0" collapsed="false">
      <c r="A21" s="20" t="s">
        <v>285</v>
      </c>
      <c r="B21" s="12"/>
      <c r="C21" s="12"/>
    </row>
    <row r="22" customFormat="false" ht="15" hidden="false" customHeight="false" outlineLevel="0" collapsed="false">
      <c r="A22" s="20" t="s">
        <v>286</v>
      </c>
      <c r="B22" s="12"/>
      <c r="C22" s="12"/>
    </row>
    <row r="23" customFormat="false" ht="15" hidden="false" customHeight="false" outlineLevel="0" collapsed="false">
      <c r="A23" s="20" t="s">
        <v>287</v>
      </c>
      <c r="B23" s="12"/>
      <c r="C23" s="12"/>
    </row>
    <row r="24" customFormat="false" ht="15" hidden="false" customHeight="false" outlineLevel="0" collapsed="false">
      <c r="A24" s="20" t="s">
        <v>288</v>
      </c>
      <c r="B24" s="12"/>
      <c r="C24" s="12"/>
    </row>
    <row r="25" customFormat="false" ht="15" hidden="false" customHeight="false" outlineLevel="0" collapsed="false">
      <c r="A25" s="14" t="s">
        <v>281</v>
      </c>
      <c r="B25" s="15" t="n">
        <f aca="false">COUNTIF($B$19:$B$24,Lists!$S$3)</f>
        <v>0</v>
      </c>
      <c r="C25" s="9"/>
    </row>
    <row r="26" customFormat="false" ht="15" hidden="false" customHeight="false" outlineLevel="0" collapsed="false">
      <c r="A26" s="9"/>
      <c r="B26" s="9"/>
      <c r="C26" s="9"/>
    </row>
    <row r="27" customFormat="false" ht="15" hidden="false" customHeight="false" outlineLevel="0" collapsed="false">
      <c r="A27" s="5" t="s">
        <v>289</v>
      </c>
      <c r="B27" s="9"/>
      <c r="C27" s="9"/>
    </row>
    <row r="28" customFormat="false" ht="42" hidden="false" customHeight="true" outlineLevel="0" collapsed="false">
      <c r="A28" s="10" t="s">
        <v>213</v>
      </c>
      <c r="B28" s="10" t="s">
        <v>59</v>
      </c>
      <c r="C28" s="10" t="s">
        <v>274</v>
      </c>
    </row>
    <row r="29" customFormat="false" ht="15" hidden="false" customHeight="false" outlineLevel="0" collapsed="false">
      <c r="A29" s="20" t="s">
        <v>290</v>
      </c>
      <c r="B29" s="12"/>
      <c r="C29" s="12"/>
    </row>
    <row r="30" customFormat="false" ht="15" hidden="false" customHeight="false" outlineLevel="0" collapsed="false">
      <c r="A30" s="20" t="s">
        <v>291</v>
      </c>
      <c r="B30" s="12"/>
      <c r="C30" s="12"/>
    </row>
    <row r="31" customFormat="false" ht="15" hidden="false" customHeight="false" outlineLevel="0" collapsed="false">
      <c r="A31" s="20" t="s">
        <v>292</v>
      </c>
      <c r="B31" s="12"/>
      <c r="C31" s="12"/>
    </row>
    <row r="32" customFormat="false" ht="15" hidden="false" customHeight="false" outlineLevel="0" collapsed="false">
      <c r="A32" s="20" t="s">
        <v>293</v>
      </c>
      <c r="B32" s="12"/>
      <c r="C32" s="12"/>
    </row>
    <row r="33" customFormat="false" ht="15" hidden="false" customHeight="false" outlineLevel="0" collapsed="false">
      <c r="A33" s="20" t="s">
        <v>294</v>
      </c>
      <c r="B33" s="12"/>
      <c r="C33" s="12"/>
    </row>
    <row r="34" customFormat="false" ht="15" hidden="false" customHeight="false" outlineLevel="0" collapsed="false">
      <c r="A34" s="20" t="s">
        <v>295</v>
      </c>
      <c r="B34" s="12"/>
      <c r="C34" s="12"/>
    </row>
    <row r="35" customFormat="false" ht="15" hidden="false" customHeight="false" outlineLevel="0" collapsed="false">
      <c r="A35" s="14" t="s">
        <v>281</v>
      </c>
      <c r="B35" s="15" t="n">
        <f aca="false">COUNTIF($B$29:$B$34,Lists!$S$3)</f>
        <v>0</v>
      </c>
      <c r="C35" s="9"/>
    </row>
    <row r="36" customFormat="false" ht="15" hidden="false" customHeight="false" outlineLevel="0" collapsed="false">
      <c r="A36" s="9"/>
      <c r="B36" s="9"/>
      <c r="C36" s="9"/>
    </row>
    <row r="37" customFormat="false" ht="15" hidden="false" customHeight="false" outlineLevel="0" collapsed="false">
      <c r="A37" s="5" t="s">
        <v>296</v>
      </c>
      <c r="B37" s="9"/>
      <c r="C37" s="9"/>
    </row>
    <row r="38" customFormat="false" ht="42" hidden="false" customHeight="true" outlineLevel="0" collapsed="false">
      <c r="A38" s="10" t="s">
        <v>213</v>
      </c>
      <c r="B38" s="10" t="s">
        <v>59</v>
      </c>
      <c r="C38" s="10" t="s">
        <v>274</v>
      </c>
    </row>
    <row r="39" customFormat="false" ht="15" hidden="false" customHeight="false" outlineLevel="0" collapsed="false">
      <c r="A39" s="20" t="s">
        <v>297</v>
      </c>
      <c r="B39" s="12"/>
      <c r="C39" s="12"/>
    </row>
    <row r="40" customFormat="false" ht="15" hidden="false" customHeight="false" outlineLevel="0" collapsed="false">
      <c r="A40" s="20" t="s">
        <v>298</v>
      </c>
      <c r="B40" s="12"/>
      <c r="C40" s="12"/>
    </row>
    <row r="41" customFormat="false" ht="15" hidden="false" customHeight="false" outlineLevel="0" collapsed="false">
      <c r="A41" s="20" t="s">
        <v>299</v>
      </c>
      <c r="B41" s="12"/>
      <c r="C41" s="12"/>
    </row>
    <row r="42" customFormat="false" ht="15" hidden="false" customHeight="false" outlineLevel="0" collapsed="false">
      <c r="A42" s="14" t="s">
        <v>300</v>
      </c>
      <c r="B42" s="15" t="n">
        <f aca="false">COUNTIF($B$39:$B$41,Lists!$S$3)</f>
        <v>0</v>
      </c>
      <c r="C42" s="9"/>
    </row>
    <row r="43" customFormat="false" ht="15" hidden="false" customHeight="false" outlineLevel="0" collapsed="false">
      <c r="A43" s="9"/>
      <c r="B43" s="9"/>
      <c r="C43" s="9"/>
    </row>
    <row r="44" customFormat="false" ht="15" hidden="false" customHeight="false" outlineLevel="0" collapsed="false">
      <c r="A44" s="5" t="s">
        <v>301</v>
      </c>
      <c r="B44" s="9"/>
      <c r="C44" s="9"/>
    </row>
    <row r="45" customFormat="false" ht="42" hidden="false" customHeight="true" outlineLevel="0" collapsed="false">
      <c r="A45" s="10" t="s">
        <v>213</v>
      </c>
      <c r="B45" s="10" t="s">
        <v>59</v>
      </c>
      <c r="C45" s="10" t="s">
        <v>274</v>
      </c>
    </row>
    <row r="46" customFormat="false" ht="15" hidden="false" customHeight="false" outlineLevel="0" collapsed="false">
      <c r="A46" s="20" t="s">
        <v>302</v>
      </c>
      <c r="B46" s="12"/>
      <c r="C46" s="12"/>
    </row>
    <row r="47" customFormat="false" ht="15" hidden="false" customHeight="false" outlineLevel="0" collapsed="false">
      <c r="A47" s="20" t="s">
        <v>303</v>
      </c>
      <c r="B47" s="12"/>
      <c r="C47" s="12"/>
    </row>
    <row r="48" customFormat="false" ht="15" hidden="false" customHeight="false" outlineLevel="0" collapsed="false">
      <c r="A48" s="20" t="s">
        <v>304</v>
      </c>
      <c r="B48" s="12"/>
      <c r="C48" s="12"/>
    </row>
    <row r="49" customFormat="false" ht="15" hidden="false" customHeight="false" outlineLevel="0" collapsed="false">
      <c r="A49" s="20" t="s">
        <v>305</v>
      </c>
      <c r="B49" s="12"/>
      <c r="C49" s="12"/>
    </row>
    <row r="50" customFormat="false" ht="15" hidden="false" customHeight="false" outlineLevel="0" collapsed="false">
      <c r="A50" s="20" t="s">
        <v>306</v>
      </c>
      <c r="B50" s="12"/>
      <c r="C50" s="12"/>
    </row>
    <row r="51" customFormat="false" ht="15" hidden="false" customHeight="false" outlineLevel="0" collapsed="false">
      <c r="A51" s="14" t="s">
        <v>307</v>
      </c>
      <c r="B51" s="15" t="n">
        <f aca="false">COUNTIF($B$46:$B$50,Lists!$S$3)</f>
        <v>0</v>
      </c>
      <c r="C51" s="9"/>
    </row>
    <row r="52" customFormat="false" ht="15" hidden="false" customHeight="false" outlineLevel="0" collapsed="false">
      <c r="A52" s="9"/>
      <c r="B52" s="9"/>
      <c r="C52" s="9"/>
    </row>
    <row r="53" customFormat="false" ht="15" hidden="false" customHeight="false" outlineLevel="0" collapsed="false">
      <c r="A53" s="14" t="s">
        <v>308</v>
      </c>
      <c r="B53" s="29" t="n">
        <f aca="false">$B$15+$B$25+$B$35+$B$42+$B$51</f>
        <v>0</v>
      </c>
      <c r="C53" s="9"/>
    </row>
  </sheetData>
  <conditionalFormatting sqref="B9:B14">
    <cfRule type="expression" priority="2" aboveAverage="0" equalAverage="0" bottom="0" percent="0" rank="0" text="" dxfId="0">
      <formula>$B9="no"</formula>
    </cfRule>
    <cfRule type="expression" priority="3" aboveAverage="0" equalAverage="0" bottom="0" percent="0" rank="0" text="" dxfId="2">
      <formula>$B9="yes"</formula>
    </cfRule>
  </conditionalFormatting>
  <conditionalFormatting sqref="B19:B24">
    <cfRule type="expression" priority="4" aboveAverage="0" equalAverage="0" bottom="0" percent="0" rank="0" text="" dxfId="0">
      <formula>$B19="no"</formula>
    </cfRule>
    <cfRule type="expression" priority="5" aboveAverage="0" equalAverage="0" bottom="0" percent="0" rank="0" text="" dxfId="2">
      <formula>$B19="yes"</formula>
    </cfRule>
  </conditionalFormatting>
  <conditionalFormatting sqref="B29:B34">
    <cfRule type="expression" priority="6" aboveAverage="0" equalAverage="0" bottom="0" percent="0" rank="0" text="" dxfId="0">
      <formula>$B29="no"</formula>
    </cfRule>
    <cfRule type="expression" priority="7" aboveAverage="0" equalAverage="0" bottom="0" percent="0" rank="0" text="" dxfId="2">
      <formula>$B29="yes"</formula>
    </cfRule>
  </conditionalFormatting>
  <conditionalFormatting sqref="B39:B41">
    <cfRule type="expression" priority="8" aboveAverage="0" equalAverage="0" bottom="0" percent="0" rank="0" text="" dxfId="0">
      <formula>$B39="no"</formula>
    </cfRule>
    <cfRule type="expression" priority="9" aboveAverage="0" equalAverage="0" bottom="0" percent="0" rank="0" text="" dxfId="2">
      <formula>$B39="yes"</formula>
    </cfRule>
  </conditionalFormatting>
  <conditionalFormatting sqref="B46:B50">
    <cfRule type="expression" priority="10" aboveAverage="0" equalAverage="0" bottom="0" percent="0" rank="0" text="" dxfId="0">
      <formula>$B46="no"</formula>
    </cfRule>
    <cfRule type="expression" priority="11" aboveAverage="0" equalAverage="0" bottom="0" percent="0" rank="0" text="" dxfId="2">
      <formula>$B46="yes"</formula>
    </cfRule>
  </conditionalFormatting>
  <dataValidations count="5">
    <dataValidation allowBlank="true" errorStyle="stop" operator="between" showDropDown="false" showErrorMessage="false" showInputMessage="false" sqref="B9:B14" type="list">
      <formula1>Lists!$S$3:$S$5</formula1>
      <formula2>0</formula2>
    </dataValidation>
    <dataValidation allowBlank="true" errorStyle="stop" operator="between" showDropDown="false" showErrorMessage="false" showInputMessage="false" sqref="B19:B24" type="list">
      <formula1>Lists!$S$3:$S$5</formula1>
      <formula2>0</formula2>
    </dataValidation>
    <dataValidation allowBlank="true" errorStyle="stop" operator="between" showDropDown="false" showErrorMessage="false" showInputMessage="false" sqref="B29:B34" type="list">
      <formula1>Lists!$S$3:$S$5</formula1>
      <formula2>0</formula2>
    </dataValidation>
    <dataValidation allowBlank="true" errorStyle="stop" operator="between" showDropDown="false" showErrorMessage="false" showInputMessage="false" sqref="B39:B41" type="list">
      <formula1>Lists!$S$3:$S$5</formula1>
      <formula2>0</formula2>
    </dataValidation>
    <dataValidation allowBlank="true" errorStyle="stop" operator="between" showDropDown="false" showErrorMessage="false" showInputMessage="false" sqref="B46:B50" type="list">
      <formula1>Lists!$S$3:$S$5</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44"/>
    <col collapsed="false" customWidth="true" hidden="false" outlineLevel="0" max="3" min="3" style="0" width="18"/>
    <col collapsed="false" customWidth="true" hidden="false" outlineLevel="0" max="4" min="4" style="0" width="52"/>
  </cols>
  <sheetData>
    <row r="1" customFormat="false" ht="17.35" hidden="false" customHeight="false" outlineLevel="0" collapsed="false">
      <c r="A1" s="8" t="s">
        <v>22</v>
      </c>
      <c r="B1" s="9"/>
      <c r="C1" s="9"/>
      <c r="D1" s="9"/>
    </row>
    <row r="2" customFormat="false" ht="135.8" hidden="false" customHeight="false" outlineLevel="0" collapsed="false">
      <c r="A2" s="3" t="s">
        <v>309</v>
      </c>
      <c r="B2" s="9"/>
      <c r="C2" s="9"/>
      <c r="D2" s="9"/>
    </row>
    <row r="3" customFormat="false" ht="46.25" hidden="false" customHeight="false" outlineLevel="0" collapsed="false">
      <c r="A3" s="3" t="s">
        <v>310</v>
      </c>
      <c r="B3" s="9"/>
      <c r="C3" s="9"/>
      <c r="D3" s="9"/>
    </row>
    <row r="4" customFormat="false" ht="147" hidden="false" customHeight="false" outlineLevel="0" collapsed="false">
      <c r="A4" s="3" t="s">
        <v>311</v>
      </c>
      <c r="B4" s="9"/>
      <c r="C4" s="9"/>
      <c r="D4" s="9"/>
    </row>
    <row r="5" customFormat="false" ht="15" hidden="false" customHeight="false" outlineLevel="0" collapsed="false">
      <c r="A5" s="9"/>
      <c r="B5" s="9"/>
      <c r="C5" s="9"/>
      <c r="D5" s="9"/>
    </row>
    <row r="6" customFormat="false" ht="15" hidden="false" customHeight="false" outlineLevel="0" collapsed="false">
      <c r="A6" s="5" t="s">
        <v>27</v>
      </c>
      <c r="B6" s="9"/>
      <c r="C6" s="9"/>
      <c r="D6" s="9"/>
    </row>
    <row r="7" customFormat="false" ht="42" hidden="false" customHeight="true" outlineLevel="0" collapsed="false">
      <c r="A7" s="10" t="s">
        <v>312</v>
      </c>
      <c r="B7" s="10" t="s">
        <v>313</v>
      </c>
      <c r="C7" s="10" t="s">
        <v>59</v>
      </c>
      <c r="D7" s="10" t="s">
        <v>314</v>
      </c>
    </row>
    <row r="8" customFormat="false" ht="15" hidden="false" customHeight="false" outlineLevel="0" collapsed="false">
      <c r="A8" s="30" t="s">
        <v>315</v>
      </c>
      <c r="B8" s="12"/>
      <c r="C8" s="12"/>
      <c r="D8" s="12"/>
    </row>
    <row r="9" customFormat="false" ht="15" hidden="false" customHeight="false" outlineLevel="0" collapsed="false">
      <c r="A9" s="30"/>
      <c r="B9" s="12"/>
      <c r="C9" s="12"/>
      <c r="D9" s="12"/>
    </row>
    <row r="10" customFormat="false" ht="15" hidden="false" customHeight="false" outlineLevel="0" collapsed="false">
      <c r="A10" s="30"/>
      <c r="B10" s="12"/>
      <c r="C10" s="12"/>
      <c r="D10" s="12"/>
    </row>
    <row r="11" customFormat="false" ht="15" hidden="false" customHeight="false" outlineLevel="0" collapsed="false">
      <c r="A11" s="30"/>
      <c r="B11" s="12"/>
      <c r="C11" s="12"/>
      <c r="D11" s="12"/>
    </row>
    <row r="12" customFormat="false" ht="15" hidden="false" customHeight="false" outlineLevel="0" collapsed="false">
      <c r="A12" s="30"/>
      <c r="B12" s="12"/>
      <c r="C12" s="12"/>
      <c r="D12" s="12"/>
    </row>
    <row r="13" customFormat="false" ht="15" hidden="false" customHeight="false" outlineLevel="0" collapsed="false">
      <c r="A13" s="30" t="s">
        <v>316</v>
      </c>
      <c r="B13" s="12"/>
      <c r="C13" s="12"/>
      <c r="D13" s="12"/>
    </row>
    <row r="14" customFormat="false" ht="15" hidden="false" customHeight="false" outlineLevel="0" collapsed="false">
      <c r="A14" s="30"/>
      <c r="B14" s="12"/>
      <c r="C14" s="12"/>
      <c r="D14" s="12"/>
    </row>
    <row r="15" customFormat="false" ht="15" hidden="false" customHeight="false" outlineLevel="0" collapsed="false">
      <c r="A15" s="30"/>
      <c r="B15" s="12"/>
      <c r="C15" s="12"/>
      <c r="D15" s="12"/>
    </row>
    <row r="16" customFormat="false" ht="15" hidden="false" customHeight="false" outlineLevel="0" collapsed="false">
      <c r="A16" s="30"/>
      <c r="B16" s="12"/>
      <c r="C16" s="12"/>
      <c r="D16" s="12"/>
    </row>
    <row r="17" customFormat="false" ht="15" hidden="false" customHeight="false" outlineLevel="0" collapsed="false">
      <c r="A17" s="30"/>
      <c r="B17" s="12"/>
      <c r="C17" s="12"/>
      <c r="D17" s="12"/>
    </row>
    <row r="18" customFormat="false" ht="15" hidden="false" customHeight="false" outlineLevel="0" collapsed="false">
      <c r="A18" s="30" t="s">
        <v>317</v>
      </c>
      <c r="B18" s="12"/>
      <c r="C18" s="12"/>
      <c r="D18" s="12"/>
    </row>
    <row r="19" customFormat="false" ht="15" hidden="false" customHeight="false" outlineLevel="0" collapsed="false">
      <c r="A19" s="30"/>
      <c r="B19" s="12"/>
      <c r="C19" s="12"/>
      <c r="D19" s="12"/>
    </row>
    <row r="20" customFormat="false" ht="15" hidden="false" customHeight="false" outlineLevel="0" collapsed="false">
      <c r="A20" s="30"/>
      <c r="B20" s="12"/>
      <c r="C20" s="12"/>
      <c r="D20" s="12"/>
    </row>
    <row r="21" customFormat="false" ht="15" hidden="false" customHeight="false" outlineLevel="0" collapsed="false">
      <c r="A21" s="30"/>
      <c r="B21" s="12"/>
      <c r="C21" s="12"/>
      <c r="D21" s="12"/>
    </row>
    <row r="22" customFormat="false" ht="15" hidden="false" customHeight="false" outlineLevel="0" collapsed="false">
      <c r="A22" s="30"/>
      <c r="B22" s="12"/>
      <c r="C22" s="12"/>
      <c r="D22" s="12"/>
    </row>
    <row r="23" customFormat="false" ht="15" hidden="false" customHeight="false" outlineLevel="0" collapsed="false">
      <c r="A23" s="30" t="s">
        <v>318</v>
      </c>
      <c r="B23" s="12"/>
      <c r="C23" s="12"/>
      <c r="D23" s="12"/>
    </row>
    <row r="24" customFormat="false" ht="15" hidden="false" customHeight="false" outlineLevel="0" collapsed="false">
      <c r="A24" s="30"/>
      <c r="B24" s="12"/>
      <c r="C24" s="12"/>
      <c r="D24" s="12"/>
    </row>
    <row r="25" customFormat="false" ht="15" hidden="false" customHeight="false" outlineLevel="0" collapsed="false">
      <c r="A25" s="30"/>
      <c r="B25" s="12"/>
      <c r="C25" s="12"/>
      <c r="D25" s="12"/>
    </row>
    <row r="26" customFormat="false" ht="15" hidden="false" customHeight="false" outlineLevel="0" collapsed="false">
      <c r="A26" s="30"/>
      <c r="B26" s="12"/>
      <c r="C26" s="12"/>
      <c r="D26" s="12"/>
    </row>
    <row r="27" customFormat="false" ht="15" hidden="false" customHeight="false" outlineLevel="0" collapsed="false">
      <c r="A27" s="30"/>
      <c r="B27" s="12"/>
      <c r="C27" s="12"/>
      <c r="D27" s="12"/>
    </row>
    <row r="28" customFormat="false" ht="15" hidden="false" customHeight="false" outlineLevel="0" collapsed="false">
      <c r="A28" s="30" t="s">
        <v>319</v>
      </c>
      <c r="B28" s="12"/>
      <c r="C28" s="12"/>
      <c r="D28" s="12"/>
    </row>
    <row r="29" customFormat="false" ht="15" hidden="false" customHeight="false" outlineLevel="0" collapsed="false">
      <c r="A29" s="30"/>
      <c r="B29" s="12"/>
      <c r="C29" s="12"/>
      <c r="D29" s="12"/>
    </row>
    <row r="30" customFormat="false" ht="15" hidden="false" customHeight="false" outlineLevel="0" collapsed="false">
      <c r="A30" s="30"/>
      <c r="B30" s="12"/>
      <c r="C30" s="12"/>
      <c r="D30" s="12"/>
    </row>
    <row r="31" customFormat="false" ht="15" hidden="false" customHeight="false" outlineLevel="0" collapsed="false">
      <c r="A31" s="30"/>
      <c r="B31" s="12"/>
      <c r="C31" s="12"/>
      <c r="D31" s="12"/>
    </row>
    <row r="32" customFormat="false" ht="15" hidden="false" customHeight="false" outlineLevel="0" collapsed="false">
      <c r="A32" s="30"/>
      <c r="B32" s="12"/>
      <c r="C32" s="12"/>
      <c r="D32" s="12"/>
    </row>
    <row r="33" customFormat="false" ht="15" hidden="false" customHeight="false" outlineLevel="0" collapsed="false">
      <c r="A33" s="30" t="s">
        <v>320</v>
      </c>
      <c r="B33" s="12"/>
      <c r="C33" s="12"/>
      <c r="D33" s="12"/>
    </row>
    <row r="34" customFormat="false" ht="15" hidden="false" customHeight="false" outlineLevel="0" collapsed="false">
      <c r="A34" s="30"/>
      <c r="B34" s="12"/>
      <c r="C34" s="12"/>
      <c r="D34" s="12"/>
    </row>
    <row r="35" customFormat="false" ht="15" hidden="false" customHeight="false" outlineLevel="0" collapsed="false">
      <c r="A35" s="30"/>
      <c r="B35" s="12"/>
      <c r="C35" s="12"/>
      <c r="D35" s="12"/>
    </row>
    <row r="36" customFormat="false" ht="15" hidden="false" customHeight="false" outlineLevel="0" collapsed="false">
      <c r="A36" s="30"/>
      <c r="B36" s="12"/>
      <c r="C36" s="12"/>
      <c r="D36" s="12"/>
    </row>
    <row r="37" customFormat="false" ht="15" hidden="false" customHeight="false" outlineLevel="0" collapsed="false">
      <c r="A37" s="30"/>
      <c r="B37" s="12"/>
      <c r="C37" s="12"/>
      <c r="D37" s="12"/>
    </row>
    <row r="38" customFormat="false" ht="15" hidden="false" customHeight="false" outlineLevel="0" collapsed="false">
      <c r="A38" s="30" t="s">
        <v>321</v>
      </c>
      <c r="B38" s="12"/>
      <c r="C38" s="12"/>
      <c r="D38" s="12"/>
    </row>
    <row r="39" customFormat="false" ht="15" hidden="false" customHeight="false" outlineLevel="0" collapsed="false">
      <c r="A39" s="30"/>
      <c r="B39" s="12"/>
      <c r="C39" s="12"/>
      <c r="D39" s="12"/>
    </row>
    <row r="40" customFormat="false" ht="15" hidden="false" customHeight="false" outlineLevel="0" collapsed="false">
      <c r="A40" s="30"/>
      <c r="B40" s="12"/>
      <c r="C40" s="12"/>
      <c r="D40" s="12"/>
    </row>
    <row r="41" customFormat="false" ht="15" hidden="false" customHeight="false" outlineLevel="0" collapsed="false">
      <c r="A41" s="30"/>
      <c r="B41" s="12"/>
      <c r="C41" s="12"/>
      <c r="D41" s="12"/>
    </row>
    <row r="42" customFormat="false" ht="15" hidden="false" customHeight="false" outlineLevel="0" collapsed="false">
      <c r="A42" s="30"/>
      <c r="B42" s="12"/>
      <c r="C42" s="12"/>
      <c r="D42" s="12"/>
    </row>
    <row r="43" customFormat="false" ht="15" hidden="false" customHeight="false" outlineLevel="0" collapsed="false">
      <c r="A43" s="9"/>
      <c r="B43" s="9"/>
      <c r="C43" s="9"/>
      <c r="D43" s="9"/>
    </row>
    <row r="44" customFormat="false" ht="15" hidden="false" customHeight="false" outlineLevel="0" collapsed="false">
      <c r="A44" s="14" t="s">
        <v>322</v>
      </c>
      <c r="B44" s="15" t="n">
        <f aca="false">COUNTIF($C$8:$C$42,Lists!$T$5)</f>
        <v>0</v>
      </c>
      <c r="C44" s="9"/>
      <c r="D44" s="9"/>
    </row>
    <row r="45" customFormat="false" ht="15" hidden="false" customHeight="false" outlineLevel="0" collapsed="false">
      <c r="A45" s="14" t="s">
        <v>323</v>
      </c>
      <c r="B45" s="15" t="n">
        <f aca="false">COUNTIF($C$8:$C$42,Lists!$T$4)</f>
        <v>0</v>
      </c>
      <c r="C45" s="9"/>
      <c r="D45" s="9"/>
    </row>
    <row r="46" customFormat="false" ht="15" hidden="false" customHeight="false" outlineLevel="0" collapsed="false">
      <c r="A46" s="14" t="s">
        <v>324</v>
      </c>
      <c r="B46" s="15" t="n">
        <f aca="false">COUNTIF($C$8:$C$42,Lists!$T$3)</f>
        <v>0</v>
      </c>
      <c r="C46" s="9"/>
      <c r="D46" s="9"/>
    </row>
    <row r="47" customFormat="false" ht="15" hidden="false" customHeight="false" outlineLevel="0" collapsed="false">
      <c r="A47" s="9"/>
      <c r="B47" s="9"/>
      <c r="C47" s="9"/>
      <c r="D47" s="9"/>
    </row>
    <row r="48" customFormat="false" ht="113.4" hidden="false" customHeight="false" outlineLevel="0" collapsed="false">
      <c r="A48" s="3" t="s">
        <v>325</v>
      </c>
      <c r="B48" s="9"/>
      <c r="C48" s="9"/>
      <c r="D48" s="9"/>
    </row>
    <row r="49" customFormat="false" ht="79.85" hidden="false" customHeight="false" outlineLevel="0" collapsed="false">
      <c r="A49" s="3" t="s">
        <v>326</v>
      </c>
      <c r="B49" s="9"/>
      <c r="C49" s="9"/>
      <c r="D49" s="9"/>
    </row>
    <row r="50" customFormat="false" ht="46.25" hidden="false" customHeight="false" outlineLevel="0" collapsed="false">
      <c r="A50" s="3" t="s">
        <v>327</v>
      </c>
      <c r="B50" s="9"/>
      <c r="C50" s="9"/>
      <c r="D50" s="9"/>
    </row>
    <row r="51" customFormat="false" ht="15" hidden="false" customHeight="false" outlineLevel="0" collapsed="false">
      <c r="A51" s="9"/>
      <c r="B51" s="9"/>
      <c r="C51" s="9"/>
      <c r="D51" s="9"/>
    </row>
    <row r="52" customFormat="false" ht="180.55" hidden="false" customHeight="false" outlineLevel="0" collapsed="false">
      <c r="A52" s="3" t="s">
        <v>328</v>
      </c>
      <c r="B52" s="9"/>
      <c r="C52" s="9"/>
      <c r="D52" s="9"/>
    </row>
    <row r="53" customFormat="false" ht="15" hidden="false" customHeight="false" outlineLevel="0" collapsed="false">
      <c r="A53" s="9"/>
      <c r="B53" s="9"/>
      <c r="C53" s="9"/>
      <c r="D53" s="9"/>
    </row>
    <row r="54" customFormat="false" ht="77.6" hidden="false" customHeight="false" outlineLevel="0" collapsed="false">
      <c r="A54" s="5" t="s">
        <v>329</v>
      </c>
      <c r="B54" s="9"/>
      <c r="C54" s="9"/>
      <c r="D54" s="9"/>
    </row>
    <row r="55" customFormat="false" ht="79.85" hidden="false" customHeight="false" outlineLevel="0" collapsed="false">
      <c r="A55" s="3" t="s">
        <v>330</v>
      </c>
      <c r="B55" s="9"/>
      <c r="C55" s="9"/>
      <c r="D55" s="9"/>
    </row>
    <row r="56" customFormat="false" ht="35.05" hidden="false" customHeight="false" outlineLevel="0" collapsed="false">
      <c r="A56" s="3" t="s">
        <v>331</v>
      </c>
      <c r="B56" s="9"/>
      <c r="C56" s="9"/>
      <c r="D56" s="9"/>
    </row>
    <row r="57" customFormat="false" ht="79.85" hidden="false" customHeight="false" outlineLevel="0" collapsed="false">
      <c r="A57" s="3" t="s">
        <v>332</v>
      </c>
      <c r="B57" s="9"/>
      <c r="C57" s="9"/>
      <c r="D57" s="9"/>
    </row>
    <row r="58" customFormat="false" ht="68.65" hidden="false" customHeight="false" outlineLevel="0" collapsed="false">
      <c r="A58" s="3" t="s">
        <v>333</v>
      </c>
      <c r="B58" s="9"/>
      <c r="C58" s="9"/>
      <c r="D58" s="9"/>
    </row>
  </sheetData>
  <conditionalFormatting sqref="B8:C42">
    <cfRule type="expression" priority="2" aboveAverage="0" equalAverage="0" bottom="0" percent="0" rank="0" text="" dxfId="2">
      <formula>$C8="green"</formula>
    </cfRule>
    <cfRule type="expression" priority="3" aboveAverage="0" equalAverage="0" bottom="0" percent="0" rank="0" text="" dxfId="1">
      <formula>$C8="yellow"</formula>
    </cfRule>
    <cfRule type="expression" priority="4" aboveAverage="0" equalAverage="0" bottom="0" percent="0" rank="0" text="" dxfId="0">
      <formula>$C8="red"</formula>
    </cfRule>
  </conditionalFormatting>
  <dataValidations count="1">
    <dataValidation allowBlank="true" errorStyle="stop" operator="between" showDropDown="false" showErrorMessage="false" showInputMessage="false" sqref="C8:C42" type="list">
      <formula1>Lists!$T$3:$T$5</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6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3" min="2" style="0" width="26"/>
    <col collapsed="false" customWidth="true" hidden="false" outlineLevel="0" max="4" min="4" style="0" width="34"/>
    <col collapsed="false" customWidth="true" hidden="false" outlineLevel="0" max="5" min="5" style="0" width="24"/>
    <col collapsed="false" customWidth="true" hidden="false" outlineLevel="0" max="6" min="6" style="0" width="38"/>
    <col collapsed="false" customWidth="true" hidden="false" outlineLevel="0" max="7" min="7" style="0" width="40"/>
  </cols>
  <sheetData>
    <row r="1" customFormat="false" ht="17.35" hidden="false" customHeight="false" outlineLevel="0" collapsed="false">
      <c r="A1" s="8" t="s">
        <v>23</v>
      </c>
      <c r="B1" s="9"/>
      <c r="C1" s="9"/>
      <c r="D1" s="9"/>
      <c r="E1" s="9"/>
      <c r="F1" s="9"/>
      <c r="G1" s="9"/>
      <c r="H1" s="9"/>
    </row>
    <row r="2" customFormat="false" ht="79.85" hidden="false" customHeight="false" outlineLevel="0" collapsed="false">
      <c r="A2" s="3" t="s">
        <v>334</v>
      </c>
      <c r="B2" s="9"/>
      <c r="C2" s="9"/>
      <c r="D2" s="9"/>
      <c r="E2" s="9"/>
      <c r="F2" s="9"/>
      <c r="G2" s="9"/>
      <c r="H2" s="9"/>
    </row>
    <row r="3" customFormat="false" ht="35.05" hidden="false" customHeight="false" outlineLevel="0" collapsed="false">
      <c r="A3" s="3" t="s">
        <v>335</v>
      </c>
      <c r="B3" s="9"/>
      <c r="C3" s="9"/>
      <c r="D3" s="9"/>
      <c r="E3" s="9"/>
      <c r="F3" s="9"/>
      <c r="G3" s="9"/>
      <c r="H3" s="9"/>
    </row>
    <row r="4" customFormat="false" ht="15" hidden="false" customHeight="false" outlineLevel="0" collapsed="false">
      <c r="A4" s="9"/>
      <c r="B4" s="9"/>
      <c r="C4" s="9"/>
      <c r="D4" s="9"/>
      <c r="E4" s="9"/>
      <c r="F4" s="9"/>
      <c r="G4" s="9"/>
      <c r="H4" s="9"/>
    </row>
    <row r="5" customFormat="false" ht="15" hidden="false" customHeight="false" outlineLevel="0" collapsed="false">
      <c r="A5" s="5" t="s">
        <v>27</v>
      </c>
      <c r="B5" s="9"/>
      <c r="C5" s="9"/>
      <c r="D5" s="9"/>
      <c r="E5" s="9"/>
      <c r="F5" s="9"/>
      <c r="G5" s="9"/>
      <c r="H5" s="9"/>
    </row>
    <row r="6" customFormat="false" ht="42" hidden="false" customHeight="true" outlineLevel="0" collapsed="false">
      <c r="A6" s="10" t="s">
        <v>336</v>
      </c>
      <c r="B6" s="10" t="s">
        <v>337</v>
      </c>
      <c r="C6" s="10" t="s">
        <v>338</v>
      </c>
      <c r="D6" s="10" t="s">
        <v>339</v>
      </c>
      <c r="E6" s="10" t="s">
        <v>98</v>
      </c>
      <c r="F6" s="10" t="s">
        <v>340</v>
      </c>
      <c r="G6" s="10" t="s">
        <v>341</v>
      </c>
      <c r="H6" s="9"/>
    </row>
    <row r="7" customFormat="false" ht="15" hidden="false" customHeight="false" outlineLevel="0" collapsed="false">
      <c r="A7" s="17" t="s">
        <v>342</v>
      </c>
      <c r="B7" s="17" t="s">
        <v>343</v>
      </c>
      <c r="C7" s="17" t="s">
        <v>344</v>
      </c>
      <c r="D7" s="23" t="str">
        <f aca="false">IF(OR($B7="",$C7=""),"",$B7&amp;" + "&amp;$C7)</f>
        <v>Run + Control</v>
      </c>
      <c r="E7" s="17" t="s">
        <v>345</v>
      </c>
      <c r="F7" s="17" t="s">
        <v>346</v>
      </c>
      <c r="G7" s="17" t="s">
        <v>347</v>
      </c>
      <c r="H7" s="19" t="s">
        <v>69</v>
      </c>
    </row>
    <row r="8" customFormat="false" ht="15" hidden="false" customHeight="false" outlineLevel="0" collapsed="false">
      <c r="A8" s="12"/>
      <c r="B8" s="12"/>
      <c r="C8" s="12"/>
      <c r="D8" s="23" t="str">
        <f aca="false">IF(OR($B8="",$C8=""),"",$B8&amp;" + "&amp;$C8)</f>
        <v/>
      </c>
      <c r="E8" s="12"/>
      <c r="F8" s="12"/>
      <c r="G8" s="12"/>
      <c r="H8" s="9"/>
    </row>
    <row r="9" customFormat="false" ht="15" hidden="false" customHeight="false" outlineLevel="0" collapsed="false">
      <c r="A9" s="12"/>
      <c r="B9" s="12"/>
      <c r="C9" s="12"/>
      <c r="D9" s="23" t="str">
        <f aca="false">IF(OR($B9="",$C9=""),"",$B9&amp;" + "&amp;$C9)</f>
        <v/>
      </c>
      <c r="E9" s="12"/>
      <c r="F9" s="12"/>
      <c r="G9" s="12"/>
      <c r="H9" s="9"/>
    </row>
    <row r="10" customFormat="false" ht="15" hidden="false" customHeight="false" outlineLevel="0" collapsed="false">
      <c r="A10" s="12"/>
      <c r="B10" s="12"/>
      <c r="C10" s="12"/>
      <c r="D10" s="23" t="str">
        <f aca="false">IF(OR($B10="",$C10=""),"",$B10&amp;" + "&amp;$C10)</f>
        <v/>
      </c>
      <c r="E10" s="12"/>
      <c r="F10" s="12"/>
      <c r="G10" s="12"/>
      <c r="H10" s="9"/>
    </row>
    <row r="11" customFormat="false" ht="15" hidden="false" customHeight="false" outlineLevel="0" collapsed="false">
      <c r="A11" s="12"/>
      <c r="B11" s="12"/>
      <c r="C11" s="12"/>
      <c r="D11" s="23" t="str">
        <f aca="false">IF(OR($B11="",$C11=""),"",$B11&amp;" + "&amp;$C11)</f>
        <v/>
      </c>
      <c r="E11" s="12"/>
      <c r="F11" s="12"/>
      <c r="G11" s="12"/>
      <c r="H11" s="9"/>
    </row>
    <row r="12" customFormat="false" ht="15" hidden="false" customHeight="false" outlineLevel="0" collapsed="false">
      <c r="A12" s="12"/>
      <c r="B12" s="12"/>
      <c r="C12" s="12"/>
      <c r="D12" s="23" t="str">
        <f aca="false">IF(OR($B12="",$C12=""),"",$B12&amp;" + "&amp;$C12)</f>
        <v/>
      </c>
      <c r="E12" s="12"/>
      <c r="F12" s="12"/>
      <c r="G12" s="12"/>
      <c r="H12" s="9"/>
    </row>
    <row r="13" customFormat="false" ht="15" hidden="false" customHeight="false" outlineLevel="0" collapsed="false">
      <c r="A13" s="12"/>
      <c r="B13" s="12"/>
      <c r="C13" s="12"/>
      <c r="D13" s="23" t="str">
        <f aca="false">IF(OR($B13="",$C13=""),"",$B13&amp;" + "&amp;$C13)</f>
        <v/>
      </c>
      <c r="E13" s="12"/>
      <c r="F13" s="12"/>
      <c r="G13" s="12"/>
      <c r="H13" s="9"/>
    </row>
    <row r="14" customFormat="false" ht="15" hidden="false" customHeight="false" outlineLevel="0" collapsed="false">
      <c r="A14" s="12"/>
      <c r="B14" s="12"/>
      <c r="C14" s="12"/>
      <c r="D14" s="23" t="str">
        <f aca="false">IF(OR($B14="",$C14=""),"",$B14&amp;" + "&amp;$C14)</f>
        <v/>
      </c>
      <c r="E14" s="12"/>
      <c r="F14" s="12"/>
      <c r="G14" s="12"/>
      <c r="H14" s="9"/>
    </row>
    <row r="15" customFormat="false" ht="15" hidden="false" customHeight="false" outlineLevel="0" collapsed="false">
      <c r="A15" s="12"/>
      <c r="B15" s="12"/>
      <c r="C15" s="12"/>
      <c r="D15" s="23" t="str">
        <f aca="false">IF(OR($B15="",$C15=""),"",$B15&amp;" + "&amp;$C15)</f>
        <v/>
      </c>
      <c r="E15" s="12"/>
      <c r="F15" s="12"/>
      <c r="G15" s="12"/>
      <c r="H15" s="9"/>
    </row>
    <row r="16" customFormat="false" ht="15" hidden="false" customHeight="false" outlineLevel="0" collapsed="false">
      <c r="A16" s="12"/>
      <c r="B16" s="12"/>
      <c r="C16" s="12"/>
      <c r="D16" s="23" t="str">
        <f aca="false">IF(OR($B16="",$C16=""),"",$B16&amp;" + "&amp;$C16)</f>
        <v/>
      </c>
      <c r="E16" s="12"/>
      <c r="F16" s="12"/>
      <c r="G16" s="12"/>
      <c r="H16" s="9"/>
    </row>
    <row r="17" customFormat="false" ht="15" hidden="false" customHeight="false" outlineLevel="0" collapsed="false">
      <c r="A17" s="12"/>
      <c r="B17" s="12"/>
      <c r="C17" s="12"/>
      <c r="D17" s="23" t="str">
        <f aca="false">IF(OR($B17="",$C17=""),"",$B17&amp;" + "&amp;$C17)</f>
        <v/>
      </c>
      <c r="E17" s="12"/>
      <c r="F17" s="12"/>
      <c r="G17" s="12"/>
      <c r="H17" s="9"/>
    </row>
    <row r="18" customFormat="false" ht="15" hidden="false" customHeight="false" outlineLevel="0" collapsed="false">
      <c r="A18" s="12"/>
      <c r="B18" s="12"/>
      <c r="C18" s="12"/>
      <c r="D18" s="23" t="str">
        <f aca="false">IF(OR($B18="",$C18=""),"",$B18&amp;" + "&amp;$C18)</f>
        <v/>
      </c>
      <c r="E18" s="12"/>
      <c r="F18" s="12"/>
      <c r="G18" s="12"/>
      <c r="H18" s="9"/>
    </row>
    <row r="19" customFormat="false" ht="15" hidden="false" customHeight="false" outlineLevel="0" collapsed="false">
      <c r="A19" s="12"/>
      <c r="B19" s="12"/>
      <c r="C19" s="12"/>
      <c r="D19" s="23" t="str">
        <f aca="false">IF(OR($B19="",$C19=""),"",$B19&amp;" + "&amp;$C19)</f>
        <v/>
      </c>
      <c r="E19" s="12"/>
      <c r="F19" s="12"/>
      <c r="G19" s="12"/>
      <c r="H19" s="9"/>
    </row>
    <row r="20" customFormat="false" ht="15" hidden="false" customHeight="false" outlineLevel="0" collapsed="false">
      <c r="A20" s="12"/>
      <c r="B20" s="12"/>
      <c r="C20" s="12"/>
      <c r="D20" s="23" t="str">
        <f aca="false">IF(OR($B20="",$C20=""),"",$B20&amp;" + "&amp;$C20)</f>
        <v/>
      </c>
      <c r="E20" s="12"/>
      <c r="F20" s="12"/>
      <c r="G20" s="12"/>
      <c r="H20" s="9"/>
    </row>
    <row r="21" customFormat="false" ht="15" hidden="false" customHeight="false" outlineLevel="0" collapsed="false">
      <c r="A21" s="12"/>
      <c r="B21" s="12"/>
      <c r="C21" s="12"/>
      <c r="D21" s="23" t="str">
        <f aca="false">IF(OR($B21="",$C21=""),"",$B21&amp;" + "&amp;$C21)</f>
        <v/>
      </c>
      <c r="E21" s="12"/>
      <c r="F21" s="12"/>
      <c r="G21" s="12"/>
      <c r="H21" s="9"/>
    </row>
    <row r="22" customFormat="false" ht="15" hidden="false" customHeight="false" outlineLevel="0" collapsed="false">
      <c r="A22" s="12"/>
      <c r="B22" s="12"/>
      <c r="C22" s="12"/>
      <c r="D22" s="23" t="str">
        <f aca="false">IF(OR($B22="",$C22=""),"",$B22&amp;" + "&amp;$C22)</f>
        <v/>
      </c>
      <c r="E22" s="12"/>
      <c r="F22" s="12"/>
      <c r="G22" s="12"/>
      <c r="H22" s="9"/>
    </row>
    <row r="23" customFormat="false" ht="15" hidden="false" customHeight="false" outlineLevel="0" collapsed="false">
      <c r="A23" s="12"/>
      <c r="B23" s="12"/>
      <c r="C23" s="12"/>
      <c r="D23" s="23" t="str">
        <f aca="false">IF(OR($B23="",$C23=""),"",$B23&amp;" + "&amp;$C23)</f>
        <v/>
      </c>
      <c r="E23" s="12"/>
      <c r="F23" s="12"/>
      <c r="G23" s="12"/>
      <c r="H23" s="9"/>
    </row>
    <row r="24" customFormat="false" ht="15" hidden="false" customHeight="false" outlineLevel="0" collapsed="false">
      <c r="A24" s="12"/>
      <c r="B24" s="12"/>
      <c r="C24" s="12"/>
      <c r="D24" s="23" t="str">
        <f aca="false">IF(OR($B24="",$C24=""),"",$B24&amp;" + "&amp;$C24)</f>
        <v/>
      </c>
      <c r="E24" s="12"/>
      <c r="F24" s="12"/>
      <c r="G24" s="12"/>
      <c r="H24" s="9"/>
    </row>
    <row r="25" customFormat="false" ht="15" hidden="false" customHeight="false" outlineLevel="0" collapsed="false">
      <c r="A25" s="12"/>
      <c r="B25" s="12"/>
      <c r="C25" s="12"/>
      <c r="D25" s="23" t="str">
        <f aca="false">IF(OR($B25="",$C25=""),"",$B25&amp;" + "&amp;$C25)</f>
        <v/>
      </c>
      <c r="E25" s="12"/>
      <c r="F25" s="12"/>
      <c r="G25" s="12"/>
      <c r="H25" s="9"/>
    </row>
    <row r="26" customFormat="false" ht="15" hidden="false" customHeight="false" outlineLevel="0" collapsed="false">
      <c r="A26" s="12"/>
      <c r="B26" s="12"/>
      <c r="C26" s="12"/>
      <c r="D26" s="23" t="str">
        <f aca="false">IF(OR($B26="",$C26=""),"",$B26&amp;" + "&amp;$C26)</f>
        <v/>
      </c>
      <c r="E26" s="12"/>
      <c r="F26" s="12"/>
      <c r="G26" s="12"/>
      <c r="H26" s="9"/>
    </row>
    <row r="27" customFormat="false" ht="15" hidden="false" customHeight="false" outlineLevel="0" collapsed="false">
      <c r="A27" s="12"/>
      <c r="B27" s="12"/>
      <c r="C27" s="12"/>
      <c r="D27" s="23" t="str">
        <f aca="false">IF(OR($B27="",$C27=""),"",$B27&amp;" + "&amp;$C27)</f>
        <v/>
      </c>
      <c r="E27" s="12"/>
      <c r="F27" s="12"/>
      <c r="G27" s="12"/>
      <c r="H27" s="9"/>
    </row>
    <row r="28" customFormat="false" ht="15" hidden="false" customHeight="false" outlineLevel="0" collapsed="false">
      <c r="A28" s="12"/>
      <c r="B28" s="12"/>
      <c r="C28" s="12"/>
      <c r="D28" s="23" t="str">
        <f aca="false">IF(OR($B28="",$C28=""),"",$B28&amp;" + "&amp;$C28)</f>
        <v/>
      </c>
      <c r="E28" s="12"/>
      <c r="F28" s="12"/>
      <c r="G28" s="12"/>
      <c r="H28" s="9"/>
    </row>
    <row r="29" customFormat="false" ht="15" hidden="false" customHeight="false" outlineLevel="0" collapsed="false">
      <c r="A29" s="12"/>
      <c r="B29" s="12"/>
      <c r="C29" s="12"/>
      <c r="D29" s="23" t="str">
        <f aca="false">IF(OR($B29="",$C29=""),"",$B29&amp;" + "&amp;$C29)</f>
        <v/>
      </c>
      <c r="E29" s="12"/>
      <c r="F29" s="12"/>
      <c r="G29" s="12"/>
      <c r="H29" s="9"/>
    </row>
    <row r="30" customFormat="false" ht="15" hidden="false" customHeight="false" outlineLevel="0" collapsed="false">
      <c r="A30" s="12"/>
      <c r="B30" s="12"/>
      <c r="C30" s="12"/>
      <c r="D30" s="23" t="str">
        <f aca="false">IF(OR($B30="",$C30=""),"",$B30&amp;" + "&amp;$C30)</f>
        <v/>
      </c>
      <c r="E30" s="12"/>
      <c r="F30" s="12"/>
      <c r="G30" s="12"/>
      <c r="H30" s="9"/>
    </row>
    <row r="31" customFormat="false" ht="15" hidden="false" customHeight="false" outlineLevel="0" collapsed="false">
      <c r="A31" s="12"/>
      <c r="B31" s="12"/>
      <c r="C31" s="12"/>
      <c r="D31" s="23" t="str">
        <f aca="false">IF(OR($B31="",$C31=""),"",$B31&amp;" + "&amp;$C31)</f>
        <v/>
      </c>
      <c r="E31" s="12"/>
      <c r="F31" s="12"/>
      <c r="G31" s="12"/>
      <c r="H31" s="9"/>
    </row>
    <row r="32" customFormat="false" ht="15" hidden="false" customHeight="false" outlineLevel="0" collapsed="false">
      <c r="A32" s="12"/>
      <c r="B32" s="12"/>
      <c r="C32" s="12"/>
      <c r="D32" s="23" t="str">
        <f aca="false">IF(OR($B32="",$C32=""),"",$B32&amp;" + "&amp;$C32)</f>
        <v/>
      </c>
      <c r="E32" s="12"/>
      <c r="F32" s="12"/>
      <c r="G32" s="12"/>
      <c r="H32" s="9"/>
    </row>
    <row r="33" customFormat="false" ht="15" hidden="false" customHeight="false" outlineLevel="0" collapsed="false">
      <c r="A33" s="12"/>
      <c r="B33" s="12"/>
      <c r="C33" s="12"/>
      <c r="D33" s="23" t="str">
        <f aca="false">IF(OR($B33="",$C33=""),"",$B33&amp;" + "&amp;$C33)</f>
        <v/>
      </c>
      <c r="E33" s="12"/>
      <c r="F33" s="12"/>
      <c r="G33" s="12"/>
      <c r="H33" s="9"/>
    </row>
    <row r="34" customFormat="false" ht="15" hidden="false" customHeight="false" outlineLevel="0" collapsed="false">
      <c r="A34" s="12"/>
      <c r="B34" s="12"/>
      <c r="C34" s="12"/>
      <c r="D34" s="23" t="str">
        <f aca="false">IF(OR($B34="",$C34=""),"",$B34&amp;" + "&amp;$C34)</f>
        <v/>
      </c>
      <c r="E34" s="12"/>
      <c r="F34" s="12"/>
      <c r="G34" s="12"/>
      <c r="H34" s="9"/>
    </row>
    <row r="35" customFormat="false" ht="15" hidden="false" customHeight="false" outlineLevel="0" collapsed="false">
      <c r="A35" s="12"/>
      <c r="B35" s="12"/>
      <c r="C35" s="12"/>
      <c r="D35" s="23" t="str">
        <f aca="false">IF(OR($B35="",$C35=""),"",$B35&amp;" + "&amp;$C35)</f>
        <v/>
      </c>
      <c r="E35" s="12"/>
      <c r="F35" s="12"/>
      <c r="G35" s="12"/>
      <c r="H35" s="9"/>
    </row>
    <row r="36" customFormat="false" ht="15" hidden="false" customHeight="false" outlineLevel="0" collapsed="false">
      <c r="A36" s="12"/>
      <c r="B36" s="12"/>
      <c r="C36" s="12"/>
      <c r="D36" s="23" t="str">
        <f aca="false">IF(OR($B36="",$C36=""),"",$B36&amp;" + "&amp;$C36)</f>
        <v/>
      </c>
      <c r="E36" s="12"/>
      <c r="F36" s="12"/>
      <c r="G36" s="12"/>
      <c r="H36" s="9"/>
    </row>
    <row r="37" customFormat="false" ht="15" hidden="false" customHeight="false" outlineLevel="0" collapsed="false">
      <c r="A37" s="12"/>
      <c r="B37" s="12"/>
      <c r="C37" s="12"/>
      <c r="D37" s="23" t="str">
        <f aca="false">IF(OR($B37="",$C37=""),"",$B37&amp;" + "&amp;$C37)</f>
        <v/>
      </c>
      <c r="E37" s="12"/>
      <c r="F37" s="12"/>
      <c r="G37" s="12"/>
      <c r="H37" s="9"/>
    </row>
    <row r="38" customFormat="false" ht="15" hidden="false" customHeight="false" outlineLevel="0" collapsed="false">
      <c r="A38" s="12"/>
      <c r="B38" s="12"/>
      <c r="C38" s="12"/>
      <c r="D38" s="23" t="str">
        <f aca="false">IF(OR($B38="",$C38=""),"",$B38&amp;" + "&amp;$C38)</f>
        <v/>
      </c>
      <c r="E38" s="12"/>
      <c r="F38" s="12"/>
      <c r="G38" s="12"/>
      <c r="H38" s="9"/>
    </row>
    <row r="39" customFormat="false" ht="15" hidden="false" customHeight="false" outlineLevel="0" collapsed="false">
      <c r="A39" s="12"/>
      <c r="B39" s="12"/>
      <c r="C39" s="12"/>
      <c r="D39" s="23" t="str">
        <f aca="false">IF(OR($B39="",$C39=""),"",$B39&amp;" + "&amp;$C39)</f>
        <v/>
      </c>
      <c r="E39" s="12"/>
      <c r="F39" s="12"/>
      <c r="G39" s="12"/>
      <c r="H39" s="9"/>
    </row>
    <row r="40" customFormat="false" ht="15" hidden="false" customHeight="false" outlineLevel="0" collapsed="false">
      <c r="A40" s="12"/>
      <c r="B40" s="12"/>
      <c r="C40" s="12"/>
      <c r="D40" s="23" t="str">
        <f aca="false">IF(OR($B40="",$C40=""),"",$B40&amp;" + "&amp;$C40)</f>
        <v/>
      </c>
      <c r="E40" s="12"/>
      <c r="F40" s="12"/>
      <c r="G40" s="12"/>
      <c r="H40" s="9"/>
    </row>
    <row r="41" customFormat="false" ht="15" hidden="false" customHeight="false" outlineLevel="0" collapsed="false">
      <c r="A41" s="12"/>
      <c r="B41" s="12"/>
      <c r="C41" s="12"/>
      <c r="D41" s="23" t="str">
        <f aca="false">IF(OR($B41="",$C41=""),"",$B41&amp;" + "&amp;$C41)</f>
        <v/>
      </c>
      <c r="E41" s="12"/>
      <c r="F41" s="12"/>
      <c r="G41" s="12"/>
      <c r="H41" s="9"/>
    </row>
    <row r="42" customFormat="false" ht="15" hidden="false" customHeight="false" outlineLevel="0" collapsed="false">
      <c r="A42" s="12"/>
      <c r="B42" s="12"/>
      <c r="C42" s="12"/>
      <c r="D42" s="23" t="str">
        <f aca="false">IF(OR($B42="",$C42=""),"",$B42&amp;" + "&amp;$C42)</f>
        <v/>
      </c>
      <c r="E42" s="12"/>
      <c r="F42" s="12"/>
      <c r="G42" s="12"/>
      <c r="H42" s="9"/>
    </row>
    <row r="43" customFormat="false" ht="15" hidden="false" customHeight="false" outlineLevel="0" collapsed="false">
      <c r="A43" s="12"/>
      <c r="B43" s="12"/>
      <c r="C43" s="12"/>
      <c r="D43" s="23" t="str">
        <f aca="false">IF(OR($B43="",$C43=""),"",$B43&amp;" + "&amp;$C43)</f>
        <v/>
      </c>
      <c r="E43" s="12"/>
      <c r="F43" s="12"/>
      <c r="G43" s="12"/>
      <c r="H43" s="9"/>
    </row>
    <row r="44" customFormat="false" ht="15" hidden="false" customHeight="false" outlineLevel="0" collapsed="false">
      <c r="A44" s="12"/>
      <c r="B44" s="12"/>
      <c r="C44" s="12"/>
      <c r="D44" s="23" t="str">
        <f aca="false">IF(OR($B44="",$C44=""),"",$B44&amp;" + "&amp;$C44)</f>
        <v/>
      </c>
      <c r="E44" s="12"/>
      <c r="F44" s="12"/>
      <c r="G44" s="12"/>
      <c r="H44" s="9"/>
    </row>
    <row r="45" customFormat="false" ht="15" hidden="false" customHeight="false" outlineLevel="0" collapsed="false">
      <c r="A45" s="12"/>
      <c r="B45" s="12"/>
      <c r="C45" s="12"/>
      <c r="D45" s="23" t="str">
        <f aca="false">IF(OR($B45="",$C45=""),"",$B45&amp;" + "&amp;$C45)</f>
        <v/>
      </c>
      <c r="E45" s="12"/>
      <c r="F45" s="12"/>
      <c r="G45" s="12"/>
      <c r="H45" s="9"/>
    </row>
    <row r="46" customFormat="false" ht="15" hidden="false" customHeight="false" outlineLevel="0" collapsed="false">
      <c r="A46" s="12"/>
      <c r="B46" s="12"/>
      <c r="C46" s="12"/>
      <c r="D46" s="23" t="str">
        <f aca="false">IF(OR($B46="",$C46=""),"",$B46&amp;" + "&amp;$C46)</f>
        <v/>
      </c>
      <c r="E46" s="12"/>
      <c r="F46" s="12"/>
      <c r="G46" s="12"/>
      <c r="H46" s="9"/>
    </row>
    <row r="47" customFormat="false" ht="15" hidden="false" customHeight="false" outlineLevel="0" collapsed="false">
      <c r="A47" s="9"/>
      <c r="B47" s="9"/>
      <c r="C47" s="9"/>
      <c r="D47" s="9"/>
      <c r="E47" s="9"/>
      <c r="F47" s="9"/>
      <c r="G47" s="9"/>
      <c r="H47" s="9"/>
    </row>
    <row r="48" customFormat="false" ht="15" hidden="false" customHeight="false" outlineLevel="0" collapsed="false">
      <c r="A48" s="9"/>
      <c r="B48" s="9"/>
      <c r="C48" s="9"/>
      <c r="D48" s="9"/>
      <c r="E48" s="9"/>
      <c r="F48" s="9"/>
      <c r="G48" s="9"/>
      <c r="H48" s="9"/>
    </row>
    <row r="49" customFormat="false" ht="57.45" hidden="false" customHeight="false" outlineLevel="0" collapsed="false">
      <c r="A49" s="3" t="s">
        <v>348</v>
      </c>
      <c r="B49" s="9"/>
      <c r="C49" s="9"/>
      <c r="D49" s="9"/>
      <c r="E49" s="9"/>
      <c r="F49" s="9"/>
      <c r="G49" s="9"/>
      <c r="H49" s="9"/>
    </row>
    <row r="50" customFormat="false" ht="35.05" hidden="false" customHeight="false" outlineLevel="0" collapsed="false">
      <c r="A50" s="3" t="s">
        <v>349</v>
      </c>
      <c r="B50" s="9"/>
      <c r="C50" s="9"/>
      <c r="D50" s="9"/>
      <c r="E50" s="9"/>
      <c r="F50" s="9"/>
      <c r="G50" s="9"/>
      <c r="H50" s="9"/>
    </row>
    <row r="51" customFormat="false" ht="15" hidden="false" customHeight="false" outlineLevel="0" collapsed="false">
      <c r="A51" s="9"/>
      <c r="B51" s="9"/>
      <c r="C51" s="9"/>
      <c r="D51" s="9"/>
      <c r="E51" s="9"/>
      <c r="F51" s="9"/>
      <c r="G51" s="9"/>
      <c r="H51" s="9"/>
    </row>
    <row r="52" customFormat="false" ht="26.85" hidden="false" customHeight="false" outlineLevel="0" collapsed="false">
      <c r="A52" s="5" t="s">
        <v>350</v>
      </c>
      <c r="B52" s="9"/>
      <c r="C52" s="9"/>
      <c r="D52" s="9"/>
      <c r="E52" s="9"/>
      <c r="F52" s="9"/>
      <c r="G52" s="9"/>
      <c r="H52" s="9"/>
    </row>
    <row r="53" customFormat="false" ht="42" hidden="false" customHeight="true" outlineLevel="0" collapsed="false">
      <c r="A53" s="10" t="s">
        <v>351</v>
      </c>
      <c r="B53" s="10" t="s">
        <v>352</v>
      </c>
      <c r="C53" s="10" t="s">
        <v>353</v>
      </c>
      <c r="D53" s="9"/>
      <c r="E53" s="9"/>
      <c r="F53" s="9"/>
      <c r="G53" s="9"/>
      <c r="H53" s="9"/>
    </row>
    <row r="54" customFormat="false" ht="35.05" hidden="false" customHeight="false" outlineLevel="0" collapsed="false">
      <c r="A54" s="20" t="s">
        <v>354</v>
      </c>
      <c r="B54" s="20" t="s">
        <v>355</v>
      </c>
      <c r="C54" s="20" t="s">
        <v>356</v>
      </c>
      <c r="D54" s="9"/>
      <c r="E54" s="9"/>
      <c r="F54" s="9"/>
      <c r="G54" s="9"/>
      <c r="H54" s="9"/>
    </row>
    <row r="55" customFormat="false" ht="23.85" hidden="false" customHeight="false" outlineLevel="0" collapsed="false">
      <c r="A55" s="20" t="s">
        <v>357</v>
      </c>
      <c r="B55" s="20" t="s">
        <v>358</v>
      </c>
      <c r="C55" s="20" t="s">
        <v>359</v>
      </c>
      <c r="D55" s="9"/>
      <c r="E55" s="9"/>
      <c r="F55" s="9"/>
      <c r="G55" s="9"/>
      <c r="H55" s="9"/>
    </row>
    <row r="56" customFormat="false" ht="23.85" hidden="false" customHeight="false" outlineLevel="0" collapsed="false">
      <c r="A56" s="20" t="s">
        <v>360</v>
      </c>
      <c r="B56" s="20" t="s">
        <v>361</v>
      </c>
      <c r="C56" s="20" t="s">
        <v>362</v>
      </c>
      <c r="D56" s="9"/>
      <c r="E56" s="9"/>
      <c r="F56" s="9"/>
      <c r="G56" s="9"/>
      <c r="H56" s="9"/>
    </row>
    <row r="57" customFormat="false" ht="23.85" hidden="false" customHeight="false" outlineLevel="0" collapsed="false">
      <c r="A57" s="20" t="s">
        <v>363</v>
      </c>
      <c r="B57" s="20" t="s">
        <v>364</v>
      </c>
      <c r="C57" s="20" t="s">
        <v>365</v>
      </c>
      <c r="D57" s="9"/>
      <c r="E57" s="9"/>
      <c r="F57" s="9"/>
      <c r="G57" s="9"/>
      <c r="H57" s="9"/>
    </row>
    <row r="58" customFormat="false" ht="15" hidden="false" customHeight="false" outlineLevel="0" collapsed="false">
      <c r="A58" s="9"/>
      <c r="B58" s="9"/>
      <c r="C58" s="9"/>
      <c r="D58" s="9"/>
      <c r="E58" s="9"/>
      <c r="F58" s="9"/>
      <c r="G58" s="9"/>
      <c r="H58" s="9"/>
    </row>
    <row r="59" customFormat="false" ht="15" hidden="false" customHeight="false" outlineLevel="0" collapsed="false">
      <c r="A59" s="9"/>
      <c r="B59" s="9"/>
      <c r="C59" s="9"/>
      <c r="D59" s="9"/>
      <c r="E59" s="9"/>
      <c r="F59" s="9"/>
      <c r="G59" s="9"/>
      <c r="H59" s="9"/>
    </row>
    <row r="60" customFormat="false" ht="39.55" hidden="false" customHeight="false" outlineLevel="0" collapsed="false">
      <c r="A60" s="5" t="s">
        <v>366</v>
      </c>
      <c r="B60" s="9"/>
      <c r="C60" s="9"/>
      <c r="D60" s="9"/>
      <c r="E60" s="9"/>
      <c r="F60" s="9"/>
      <c r="G60" s="9"/>
      <c r="H60" s="9"/>
    </row>
    <row r="61" customFormat="false" ht="23.85" hidden="false" customHeight="false" outlineLevel="0" collapsed="false">
      <c r="A61" s="20" t="s">
        <v>367</v>
      </c>
      <c r="B61" s="26"/>
      <c r="C61" s="9"/>
      <c r="D61" s="9"/>
      <c r="E61" s="9"/>
      <c r="F61" s="9"/>
      <c r="G61" s="9"/>
      <c r="H61" s="9"/>
    </row>
    <row r="62" customFormat="false" ht="23.85" hidden="false" customHeight="false" outlineLevel="0" collapsed="false">
      <c r="A62" s="20" t="s">
        <v>368</v>
      </c>
      <c r="B62" s="26"/>
      <c r="C62" s="9"/>
      <c r="D62" s="9"/>
      <c r="E62" s="9"/>
      <c r="F62" s="9"/>
      <c r="G62" s="9"/>
      <c r="H62" s="9"/>
    </row>
    <row r="63" customFormat="false" ht="23.85" hidden="false" customHeight="false" outlineLevel="0" collapsed="false">
      <c r="A63" s="20" t="s">
        <v>369</v>
      </c>
      <c r="B63" s="26"/>
      <c r="C63" s="9"/>
      <c r="D63" s="9"/>
      <c r="E63" s="9"/>
      <c r="F63" s="9"/>
      <c r="G63" s="9"/>
      <c r="H63" s="9"/>
    </row>
    <row r="64" customFormat="false" ht="15" hidden="false" customHeight="false" outlineLevel="0" collapsed="false">
      <c r="A64" s="9"/>
      <c r="B64" s="9"/>
      <c r="C64" s="9"/>
      <c r="D64" s="9"/>
      <c r="E64" s="9"/>
      <c r="F64" s="9"/>
      <c r="G64" s="9"/>
      <c r="H64" s="9"/>
    </row>
    <row r="65" customFormat="false" ht="57.45" hidden="false" customHeight="false" outlineLevel="0" collapsed="false">
      <c r="A65" s="3" t="s">
        <v>370</v>
      </c>
      <c r="B65" s="9"/>
      <c r="C65" s="9"/>
      <c r="D65" s="9"/>
      <c r="E65" s="9"/>
      <c r="F65" s="9"/>
      <c r="G65" s="9"/>
      <c r="H65" s="9"/>
    </row>
  </sheetData>
  <dataValidations count="5">
    <dataValidation allowBlank="true" errorStyle="stop" operator="between" showDropDown="false" showErrorMessage="false" showInputMessage="false" sqref="B7:B46" type="list">
      <formula1>Lists!$U$3:$U$4</formula1>
      <formula2>0</formula2>
    </dataValidation>
    <dataValidation allowBlank="true" errorStyle="stop" operator="between" showDropDown="false" showErrorMessage="false" showInputMessage="false" sqref="C7:C46" type="list">
      <formula1>Lists!$V$3:$V$4</formula1>
      <formula2>0</formula2>
    </dataValidation>
    <dataValidation allowBlank="true" errorStyle="stop" operator="between" showDropDown="false" showErrorMessage="false" showInputMessage="false" sqref="B61" type="list">
      <formula1>Lists!$X$3:$X$4</formula1>
      <formula2>0</formula2>
    </dataValidation>
    <dataValidation allowBlank="true" errorStyle="stop" operator="between" showDropDown="false" showErrorMessage="false" showInputMessage="false" sqref="B62" type="list">
      <formula1>Lists!$X$3:$X$4</formula1>
      <formula2>0</formula2>
    </dataValidation>
    <dataValidation allowBlank="true" errorStyle="stop" operator="between" showDropDown="false" showErrorMessage="false" showInputMessage="false" sqref="B63" type="list">
      <formula1>Lists!$X$3:$X$4</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52"/>
    <col collapsed="false" customWidth="true" hidden="false" outlineLevel="0" max="3" min="3" style="0" width="26"/>
    <col collapsed="false" customWidth="true" hidden="false" outlineLevel="0" max="4" min="4" style="0" width="44"/>
    <col collapsed="false" customWidth="true" hidden="false" outlineLevel="0" max="6" min="5" style="0" width="16"/>
    <col collapsed="false" customWidth="true" hidden="false" outlineLevel="0" max="7" min="7" style="0" width="18"/>
  </cols>
  <sheetData>
    <row r="1" customFormat="false" ht="17.35" hidden="false" customHeight="false" outlineLevel="0" collapsed="false">
      <c r="A1" s="8" t="s">
        <v>24</v>
      </c>
      <c r="B1" s="9"/>
      <c r="C1" s="9"/>
      <c r="D1" s="9"/>
      <c r="E1" s="9"/>
      <c r="F1" s="9"/>
      <c r="G1" s="9"/>
    </row>
    <row r="2" customFormat="false" ht="35.05" hidden="false" customHeight="false" outlineLevel="0" collapsed="false">
      <c r="A2" s="3" t="s">
        <v>371</v>
      </c>
      <c r="B2" s="9"/>
      <c r="C2" s="9"/>
      <c r="D2" s="9"/>
      <c r="E2" s="9"/>
      <c r="F2" s="9"/>
      <c r="G2" s="9"/>
    </row>
    <row r="3" customFormat="false" ht="46.25" hidden="false" customHeight="false" outlineLevel="0" collapsed="false">
      <c r="A3" s="3" t="s">
        <v>372</v>
      </c>
      <c r="B3" s="9"/>
      <c r="C3" s="9"/>
      <c r="D3" s="9"/>
      <c r="E3" s="9"/>
      <c r="F3" s="9"/>
      <c r="G3" s="9"/>
    </row>
    <row r="4" customFormat="false" ht="15" hidden="false" customHeight="false" outlineLevel="0" collapsed="false">
      <c r="A4" s="9"/>
      <c r="B4" s="9"/>
      <c r="C4" s="9"/>
      <c r="D4" s="9"/>
      <c r="E4" s="9"/>
      <c r="F4" s="9"/>
      <c r="G4" s="9"/>
    </row>
    <row r="5" customFormat="false" ht="15" hidden="false" customHeight="false" outlineLevel="0" collapsed="false">
      <c r="A5" s="5" t="s">
        <v>27</v>
      </c>
      <c r="B5" s="9"/>
      <c r="C5" s="9"/>
      <c r="D5" s="9"/>
      <c r="E5" s="9"/>
      <c r="F5" s="9"/>
      <c r="G5" s="9"/>
    </row>
    <row r="6" customFormat="false" ht="42" hidden="false" customHeight="true" outlineLevel="0" collapsed="false">
      <c r="A6" s="10" t="s">
        <v>373</v>
      </c>
      <c r="B6" s="10" t="s">
        <v>374</v>
      </c>
      <c r="C6" s="10" t="s">
        <v>144</v>
      </c>
      <c r="D6" s="10" t="s">
        <v>375</v>
      </c>
      <c r="E6" s="10" t="s">
        <v>376</v>
      </c>
      <c r="F6" s="10" t="s">
        <v>377</v>
      </c>
      <c r="G6" s="10" t="s">
        <v>59</v>
      </c>
    </row>
    <row r="7" customFormat="false" ht="23.85" hidden="false" customHeight="false" outlineLevel="0" collapsed="false">
      <c r="A7" s="20" t="s">
        <v>378</v>
      </c>
      <c r="B7" s="20" t="s">
        <v>379</v>
      </c>
      <c r="C7" s="20" t="s">
        <v>380</v>
      </c>
      <c r="D7" s="20" t="s">
        <v>381</v>
      </c>
      <c r="E7" s="31"/>
      <c r="F7" s="31"/>
      <c r="G7" s="26"/>
    </row>
    <row r="8" customFormat="false" ht="23.85" hidden="false" customHeight="false" outlineLevel="0" collapsed="false">
      <c r="A8" s="20" t="s">
        <v>382</v>
      </c>
      <c r="B8" s="20" t="s">
        <v>383</v>
      </c>
      <c r="C8" s="20" t="s">
        <v>384</v>
      </c>
      <c r="D8" s="20" t="s">
        <v>385</v>
      </c>
      <c r="E8" s="31"/>
      <c r="F8" s="31"/>
      <c r="G8" s="26"/>
    </row>
    <row r="9" customFormat="false" ht="23.85" hidden="false" customHeight="false" outlineLevel="0" collapsed="false">
      <c r="A9" s="20" t="s">
        <v>386</v>
      </c>
      <c r="B9" s="20" t="s">
        <v>387</v>
      </c>
      <c r="C9" s="20" t="s">
        <v>388</v>
      </c>
      <c r="D9" s="20" t="s">
        <v>389</v>
      </c>
      <c r="E9" s="31"/>
      <c r="F9" s="31"/>
      <c r="G9" s="26"/>
    </row>
    <row r="10" customFormat="false" ht="15" hidden="false" customHeight="false" outlineLevel="0" collapsed="false">
      <c r="A10" s="12"/>
      <c r="B10" s="12"/>
      <c r="C10" s="12"/>
      <c r="D10" s="12"/>
      <c r="E10" s="32"/>
      <c r="F10" s="32"/>
      <c r="G10" s="12"/>
    </row>
    <row r="11" customFormat="false" ht="15" hidden="false" customHeight="false" outlineLevel="0" collapsed="false">
      <c r="A11" s="12"/>
      <c r="B11" s="12"/>
      <c r="C11" s="12"/>
      <c r="D11" s="12"/>
      <c r="E11" s="32"/>
      <c r="F11" s="32"/>
      <c r="G11" s="12"/>
    </row>
    <row r="12" customFormat="false" ht="15" hidden="false" customHeight="false" outlineLevel="0" collapsed="false">
      <c r="A12" s="12"/>
      <c r="B12" s="12"/>
      <c r="C12" s="12"/>
      <c r="D12" s="12"/>
      <c r="E12" s="32"/>
      <c r="F12" s="32"/>
      <c r="G12" s="12"/>
    </row>
    <row r="13" customFormat="false" ht="15" hidden="false" customHeight="false" outlineLevel="0" collapsed="false">
      <c r="A13" s="12"/>
      <c r="B13" s="12"/>
      <c r="C13" s="12"/>
      <c r="D13" s="12"/>
      <c r="E13" s="32"/>
      <c r="F13" s="32"/>
      <c r="G13" s="12"/>
    </row>
    <row r="14" customFormat="false" ht="15" hidden="false" customHeight="false" outlineLevel="0" collapsed="false">
      <c r="A14" s="12"/>
      <c r="B14" s="12"/>
      <c r="C14" s="12"/>
      <c r="D14" s="12"/>
      <c r="E14" s="32"/>
      <c r="F14" s="32"/>
      <c r="G14" s="12"/>
    </row>
    <row r="15" customFormat="false" ht="15" hidden="false" customHeight="false" outlineLevel="0" collapsed="false">
      <c r="A15" s="9"/>
      <c r="B15" s="9"/>
      <c r="C15" s="9"/>
      <c r="D15" s="9"/>
      <c r="E15" s="9"/>
      <c r="F15" s="9"/>
      <c r="G15" s="9"/>
    </row>
    <row r="16" customFormat="false" ht="15" hidden="false" customHeight="false" outlineLevel="0" collapsed="false">
      <c r="A16" s="5" t="s">
        <v>390</v>
      </c>
      <c r="B16" s="9"/>
      <c r="C16" s="9"/>
      <c r="D16" s="9"/>
      <c r="E16" s="9"/>
      <c r="F16" s="9"/>
      <c r="G16" s="9"/>
    </row>
    <row r="17" customFormat="false" ht="42" hidden="false" customHeight="true" outlineLevel="0" collapsed="false">
      <c r="A17" s="10"/>
      <c r="B17" s="10" t="s">
        <v>391</v>
      </c>
      <c r="C17" s="9"/>
      <c r="D17" s="9"/>
      <c r="E17" s="9"/>
      <c r="F17" s="9"/>
      <c r="G17" s="9"/>
    </row>
    <row r="18" customFormat="false" ht="23.85" hidden="false" customHeight="false" outlineLevel="0" collapsed="false">
      <c r="A18" s="20" t="s">
        <v>392</v>
      </c>
      <c r="B18" s="12"/>
      <c r="C18" s="9"/>
      <c r="D18" s="9"/>
      <c r="E18" s="9"/>
      <c r="F18" s="9"/>
      <c r="G18" s="9"/>
    </row>
    <row r="19" customFormat="false" ht="23.85" hidden="false" customHeight="false" outlineLevel="0" collapsed="false">
      <c r="A19" s="20" t="s">
        <v>393</v>
      </c>
      <c r="B19" s="12"/>
      <c r="C19" s="9"/>
      <c r="D19" s="9"/>
      <c r="E19" s="9"/>
      <c r="F19" s="9"/>
      <c r="G19" s="9"/>
    </row>
    <row r="20" customFormat="false" ht="46.25" hidden="false" customHeight="false" outlineLevel="0" collapsed="false">
      <c r="A20" s="20" t="s">
        <v>394</v>
      </c>
      <c r="B20" s="12"/>
      <c r="C20" s="9"/>
      <c r="D20" s="9"/>
      <c r="E20" s="9"/>
      <c r="F20" s="9"/>
      <c r="G20" s="9"/>
    </row>
  </sheetData>
  <conditionalFormatting sqref="G7:G14">
    <cfRule type="expression" priority="2" aboveAverage="0" equalAverage="0" bottom="0" percent="0" rank="0" text="" dxfId="2">
      <formula>$G7="done"</formula>
    </cfRule>
  </conditionalFormatting>
  <dataValidations count="1">
    <dataValidation allowBlank="true" errorStyle="stop" operator="between" showDropDown="false" showErrorMessage="false" showInputMessage="false" sqref="G7:G14" type="list">
      <formula1>Lists!$W$3:$W$5</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76"/>
    <col collapsed="false" customWidth="true" hidden="false" outlineLevel="0" max="3" min="3" style="0" width="16"/>
  </cols>
  <sheetData>
    <row r="1" customFormat="false" ht="17.35" hidden="false" customHeight="false" outlineLevel="0" collapsed="false">
      <c r="A1" s="8" t="s">
        <v>395</v>
      </c>
      <c r="B1" s="9"/>
      <c r="C1" s="9"/>
    </row>
    <row r="2" customFormat="false" ht="113.4" hidden="false" customHeight="false" outlineLevel="0" collapsed="false">
      <c r="A2" s="3" t="s">
        <v>396</v>
      </c>
      <c r="B2" s="9"/>
      <c r="C2" s="9"/>
    </row>
    <row r="3" customFormat="false" ht="15" hidden="false" customHeight="false" outlineLevel="0" collapsed="false">
      <c r="A3" s="9"/>
      <c r="B3" s="9"/>
      <c r="C3" s="9"/>
    </row>
    <row r="4" customFormat="false" ht="15" hidden="false" customHeight="false" outlineLevel="0" collapsed="false">
      <c r="A4" s="9"/>
      <c r="B4" s="9"/>
      <c r="C4" s="9"/>
    </row>
    <row r="5" customFormat="false" ht="42" hidden="false" customHeight="true" outlineLevel="0" collapsed="false">
      <c r="A5" s="10" t="s">
        <v>397</v>
      </c>
      <c r="B5" s="10" t="s">
        <v>398</v>
      </c>
      <c r="C5" s="10" t="s">
        <v>399</v>
      </c>
    </row>
    <row r="6" customFormat="false" ht="15" hidden="false" customHeight="false" outlineLevel="0" collapsed="false">
      <c r="A6" s="33" t="s">
        <v>400</v>
      </c>
      <c r="B6" s="20" t="s">
        <v>401</v>
      </c>
      <c r="C6" s="15" t="str">
        <f aca="false">IF(OR(A1_Context!$B$7="",A1_Context!$B$8=""),"",A1_Context!$B$7-A1_Context!$B$8)</f>
        <v/>
      </c>
    </row>
    <row r="7" customFormat="false" ht="15" hidden="false" customHeight="false" outlineLevel="0" collapsed="false">
      <c r="A7" s="33" t="s">
        <v>402</v>
      </c>
      <c r="B7" s="20" t="s">
        <v>403</v>
      </c>
      <c r="C7" s="15" t="n">
        <f aca="false">COUNTA(A2_H1_Pain!$B$7:$B$46)</f>
        <v>1</v>
      </c>
    </row>
    <row r="8" customFormat="false" ht="15" hidden="false" customHeight="false" outlineLevel="0" collapsed="false">
      <c r="A8" s="33" t="s">
        <v>402</v>
      </c>
      <c r="B8" s="20" t="s">
        <v>404</v>
      </c>
      <c r="C8" s="15" t="n">
        <f aca="false">SUMPRODUCT((A2_H1_Pain!$B$7:$B$46&lt;&gt;"")*((A2_H1_Pain!$I$7:$I$46="")+(A2_H1_Pain!$I$7:$I$46=Lists!$D$3)))</f>
        <v>0</v>
      </c>
    </row>
    <row r="9" customFormat="false" ht="15" hidden="false" customHeight="false" outlineLevel="0" collapsed="false">
      <c r="A9" s="33" t="s">
        <v>405</v>
      </c>
      <c r="B9" s="20" t="s">
        <v>406</v>
      </c>
      <c r="C9" s="15" t="n">
        <f aca="false">COUNTA(A3_H2_Touchpoints!$A$7:$A$46)</f>
        <v>1</v>
      </c>
    </row>
    <row r="10" customFormat="false" ht="15" hidden="false" customHeight="false" outlineLevel="0" collapsed="false">
      <c r="A10" s="33" t="s">
        <v>405</v>
      </c>
      <c r="B10" s="20" t="s">
        <v>407</v>
      </c>
      <c r="C10" s="15" t="n">
        <f aca="false">COUNTIF(A3_H2_Touchpoints!$F$7:$F$46,Lists!$G$3)</f>
        <v>1</v>
      </c>
    </row>
    <row r="11" customFormat="false" ht="15" hidden="false" customHeight="false" outlineLevel="0" collapsed="false">
      <c r="A11" s="33" t="s">
        <v>405</v>
      </c>
      <c r="B11" s="20" t="s">
        <v>408</v>
      </c>
      <c r="C11" s="24" t="n">
        <f aca="false">IF(COUNTA(A3_H2_Touchpoints!$A$7:$A$46)=0,"",COUNTIF(A3_H2_Touchpoints!$B$7:$B$46,Lists!$E$3)/COUNTA(A3_H2_Touchpoints!$A$7:$A$46))</f>
        <v>1</v>
      </c>
    </row>
    <row r="12" customFormat="false" ht="15" hidden="false" customHeight="false" outlineLevel="0" collapsed="false">
      <c r="A12" s="33" t="s">
        <v>409</v>
      </c>
      <c r="B12" s="20" t="s">
        <v>410</v>
      </c>
      <c r="C12" s="15" t="n">
        <f aca="false">COUNTA(A4_H3_Deliverables!$B$7:$B$46)</f>
        <v>1</v>
      </c>
    </row>
    <row r="13" customFormat="false" ht="15" hidden="false" customHeight="false" outlineLevel="0" collapsed="false">
      <c r="A13" s="33" t="s">
        <v>409</v>
      </c>
      <c r="B13" s="20" t="s">
        <v>411</v>
      </c>
      <c r="C13" s="15" t="n">
        <f aca="false">SUMPRODUCT((A4_H3_Deliverables!$B$7:$B$46&lt;&gt;"")*(A4_H3_Deliverables!$A$7:$A$46=""))</f>
        <v>1</v>
      </c>
    </row>
    <row r="14" customFormat="false" ht="15" hidden="false" customHeight="false" outlineLevel="0" collapsed="false">
      <c r="A14" s="33" t="s">
        <v>409</v>
      </c>
      <c r="B14" s="20" t="s">
        <v>412</v>
      </c>
      <c r="C14" s="15" t="n">
        <f aca="false">SUMPRODUCT((A4_H3_Deliverables!$B$7:$B$46&lt;&gt;"")*(A4_H3_Deliverables!$G$7:$G$46=""))</f>
        <v>0</v>
      </c>
    </row>
    <row r="15" customFormat="false" ht="15" hidden="false" customHeight="false" outlineLevel="0" collapsed="false">
      <c r="A15" s="33" t="s">
        <v>413</v>
      </c>
      <c r="B15" s="20" t="s">
        <v>414</v>
      </c>
      <c r="C15" s="15" t="n">
        <f aca="false">COUNTA(A5_H4_Processes!$A$7:$A$46)</f>
        <v>1</v>
      </c>
    </row>
    <row r="16" customFormat="false" ht="15" hidden="false" customHeight="false" outlineLevel="0" collapsed="false">
      <c r="A16" s="33" t="s">
        <v>413</v>
      </c>
      <c r="B16" s="20" t="s">
        <v>415</v>
      </c>
      <c r="C16" s="15" t="n">
        <f aca="false">COUNTIF(A5_H4_Processes!$L$7:$L$46,Lists!$K$5)</f>
        <v>1</v>
      </c>
    </row>
    <row r="17" customFormat="false" ht="15" hidden="false" customHeight="false" outlineLevel="0" collapsed="false">
      <c r="A17" s="33" t="s">
        <v>413</v>
      </c>
      <c r="B17" s="20" t="s">
        <v>412</v>
      </c>
      <c r="C17" s="15" t="n">
        <f aca="false">SUMPRODUCT((A5_H4_Processes!$A$7:$A$46&lt;&gt;"")*(A5_H4_Processes!$H$7:$H$46=""))</f>
        <v>0</v>
      </c>
    </row>
    <row r="18" customFormat="false" ht="15" hidden="false" customHeight="false" outlineLevel="0" collapsed="false">
      <c r="A18" s="33" t="s">
        <v>416</v>
      </c>
      <c r="B18" s="20" t="s">
        <v>417</v>
      </c>
      <c r="C18" s="15" t="n">
        <f aca="false">COUNTA(A6_H5_Support!$A$7:$A$46)</f>
        <v>1</v>
      </c>
    </row>
    <row r="19" customFormat="false" ht="15" hidden="false" customHeight="false" outlineLevel="0" collapsed="false">
      <c r="A19" s="33" t="s">
        <v>416</v>
      </c>
      <c r="B19" s="20" t="s">
        <v>418</v>
      </c>
      <c r="C19" s="15" t="n">
        <f aca="false">COUNTIF(A6_H5_Support!$G$7:$G$46,Lists!$M$4)+COUNTIF(A6_H5_Support!$G$7:$G$46,Lists!$M$6)</f>
        <v>1</v>
      </c>
    </row>
    <row r="20" customFormat="false" ht="15" hidden="false" customHeight="false" outlineLevel="0" collapsed="false">
      <c r="A20" s="33" t="s">
        <v>419</v>
      </c>
      <c r="B20" s="20" t="s">
        <v>420</v>
      </c>
      <c r="C20" s="15" t="n">
        <f aca="false">COUNTA(A7_H6_Sourcing!$A$7:$A$46)</f>
        <v>1</v>
      </c>
    </row>
    <row r="21" customFormat="false" ht="15" hidden="false" customHeight="false" outlineLevel="0" collapsed="false">
      <c r="A21" s="33" t="s">
        <v>419</v>
      </c>
      <c r="B21" s="20" t="s">
        <v>421</v>
      </c>
      <c r="C21" s="15" t="n">
        <f aca="false">SUMPRODUCT((A7_H6_Sourcing!$A$7:$A$46&lt;&gt;"")*(A7_H6_Sourcing!$D$7:$D$46=Lists!$O$5)*(A7_H6_Sourcing!$I$7:$I$46=""))</f>
        <v>0</v>
      </c>
    </row>
    <row r="22" customFormat="false" ht="15" hidden="false" customHeight="false" outlineLevel="0" collapsed="false">
      <c r="A22" s="33" t="s">
        <v>422</v>
      </c>
      <c r="B22" s="20" t="s">
        <v>423</v>
      </c>
      <c r="C22" s="15" t="n">
        <f aca="false">COUNTA(A8_H7_Structure!$A$44:$A$64)</f>
        <v>1</v>
      </c>
    </row>
    <row r="23" customFormat="false" ht="15" hidden="false" customHeight="false" outlineLevel="0" collapsed="false">
      <c r="A23" s="33" t="s">
        <v>422</v>
      </c>
      <c r="B23" s="20" t="s">
        <v>424</v>
      </c>
      <c r="C23" s="15" t="n">
        <f aca="false">COUNTIF(A8_H7_Structure!$E$44:$E$64,"decorative")</f>
        <v>1</v>
      </c>
    </row>
    <row r="24" customFormat="false" ht="15" hidden="false" customHeight="false" outlineLevel="0" collapsed="false">
      <c r="A24" s="33" t="s">
        <v>425</v>
      </c>
      <c r="B24" s="20" t="s">
        <v>426</v>
      </c>
      <c r="C24" s="15" t="n">
        <f aca="false">A9_QualityGates!$B$53</f>
        <v>0</v>
      </c>
    </row>
    <row r="25" customFormat="false" ht="15" hidden="false" customHeight="false" outlineLevel="0" collapsed="false">
      <c r="A25" s="33" t="s">
        <v>427</v>
      </c>
      <c r="B25" s="20" t="s">
        <v>428</v>
      </c>
      <c r="C25" s="15" t="n">
        <f aca="false">A10_OnePageMap!$B$44</f>
        <v>0</v>
      </c>
    </row>
    <row r="26" customFormat="false" ht="15" hidden="false" customHeight="false" outlineLevel="0" collapsed="false">
      <c r="A26" s="33" t="s">
        <v>429</v>
      </c>
      <c r="B26" s="20" t="s">
        <v>430</v>
      </c>
      <c r="C26" s="15" t="n">
        <f aca="false">COUNTA(A11_OperatingModel!$A$7:$A$46)</f>
        <v>1</v>
      </c>
    </row>
    <row r="27" customFormat="false" ht="15" hidden="false" customHeight="false" outlineLevel="0" collapsed="false">
      <c r="A27" s="33" t="s">
        <v>431</v>
      </c>
      <c r="B27" s="20" t="s">
        <v>432</v>
      </c>
      <c r="C27" s="15" t="n">
        <f aca="false">SUMPRODUCT((A12_First90Days!$A$7:$A$14&lt;&gt;"")*(A12_First90Days!$G$7:$G$14&lt;&gt;Lists!$W$5))</f>
        <v>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5" min="1" style="0" width="26"/>
  </cols>
  <sheetData>
    <row r="1" customFormat="false" ht="15" hidden="false" customHeight="false" outlineLevel="0" collapsed="false">
      <c r="A1" s="34" t="s">
        <v>433</v>
      </c>
      <c r="B1" s="9"/>
      <c r="C1" s="9"/>
      <c r="D1" s="9"/>
      <c r="E1" s="9"/>
      <c r="F1" s="9"/>
      <c r="G1" s="9"/>
      <c r="H1" s="9"/>
      <c r="I1" s="9"/>
      <c r="J1" s="9"/>
      <c r="K1" s="9"/>
      <c r="L1" s="9"/>
      <c r="M1" s="9"/>
      <c r="N1" s="9"/>
      <c r="O1" s="9"/>
      <c r="P1" s="9"/>
      <c r="Q1" s="9"/>
      <c r="R1" s="9"/>
      <c r="S1" s="9"/>
      <c r="T1" s="9"/>
      <c r="U1" s="9"/>
      <c r="V1" s="9"/>
      <c r="W1" s="9"/>
      <c r="X1" s="9"/>
      <c r="Y1" s="9"/>
    </row>
    <row r="2" customFormat="false" ht="15" hidden="false" customHeight="false" outlineLevel="0" collapsed="false">
      <c r="A2" s="35" t="s">
        <v>434</v>
      </c>
      <c r="B2" s="35" t="s">
        <v>435</v>
      </c>
      <c r="C2" s="35" t="s">
        <v>436</v>
      </c>
      <c r="D2" s="35" t="s">
        <v>437</v>
      </c>
      <c r="E2" s="35" t="s">
        <v>438</v>
      </c>
      <c r="F2" s="35" t="s">
        <v>439</v>
      </c>
      <c r="G2" s="35" t="s">
        <v>440</v>
      </c>
      <c r="H2" s="35" t="s">
        <v>441</v>
      </c>
      <c r="I2" s="35" t="s">
        <v>442</v>
      </c>
      <c r="J2" s="35" t="s">
        <v>443</v>
      </c>
      <c r="K2" s="35" t="s">
        <v>444</v>
      </c>
      <c r="L2" s="35" t="s">
        <v>445</v>
      </c>
      <c r="M2" s="35" t="s">
        <v>446</v>
      </c>
      <c r="N2" s="35" t="s">
        <v>447</v>
      </c>
      <c r="O2" s="35" t="s">
        <v>448</v>
      </c>
      <c r="P2" s="35" t="s">
        <v>449</v>
      </c>
      <c r="Q2" s="35" t="s">
        <v>450</v>
      </c>
      <c r="R2" s="35" t="s">
        <v>451</v>
      </c>
      <c r="S2" s="35" t="s">
        <v>452</v>
      </c>
      <c r="T2" s="35" t="s">
        <v>453</v>
      </c>
      <c r="U2" s="35" t="s">
        <v>454</v>
      </c>
      <c r="V2" s="35" t="s">
        <v>455</v>
      </c>
      <c r="W2" s="35" t="s">
        <v>456</v>
      </c>
      <c r="X2" s="35" t="s">
        <v>457</v>
      </c>
      <c r="Y2" s="35" t="s">
        <v>458</v>
      </c>
    </row>
    <row r="3" customFormat="false" ht="15" hidden="false" customHeight="false" outlineLevel="0" collapsed="false">
      <c r="A3" s="36" t="s">
        <v>459</v>
      </c>
      <c r="B3" s="36" t="s">
        <v>460</v>
      </c>
      <c r="C3" s="36" t="s">
        <v>461</v>
      </c>
      <c r="D3" s="36" t="s">
        <v>462</v>
      </c>
      <c r="E3" s="36" t="s">
        <v>102</v>
      </c>
      <c r="F3" s="36" t="s">
        <v>463</v>
      </c>
      <c r="G3" s="36" t="s">
        <v>105</v>
      </c>
      <c r="H3" s="36" t="s">
        <v>464</v>
      </c>
      <c r="I3" s="36" t="s">
        <v>465</v>
      </c>
      <c r="J3" s="36" t="s">
        <v>466</v>
      </c>
      <c r="K3" s="36" t="s">
        <v>467</v>
      </c>
      <c r="L3" s="36" t="s">
        <v>468</v>
      </c>
      <c r="M3" s="36" t="s">
        <v>469</v>
      </c>
      <c r="N3" s="36" t="s">
        <v>215</v>
      </c>
      <c r="O3" s="36" t="s">
        <v>467</v>
      </c>
      <c r="P3" s="36" t="s">
        <v>470</v>
      </c>
      <c r="Q3" s="36" t="s">
        <v>218</v>
      </c>
      <c r="R3" s="36" t="s">
        <v>471</v>
      </c>
      <c r="S3" s="36" t="s">
        <v>68</v>
      </c>
      <c r="T3" s="36" t="s">
        <v>472</v>
      </c>
      <c r="U3" s="36" t="s">
        <v>473</v>
      </c>
      <c r="V3" s="36" t="s">
        <v>474</v>
      </c>
      <c r="W3" s="36" t="s">
        <v>475</v>
      </c>
      <c r="X3" s="36" t="s">
        <v>68</v>
      </c>
      <c r="Y3" s="36" t="s">
        <v>315</v>
      </c>
    </row>
    <row r="4" customFormat="false" ht="15" hidden="false" customHeight="false" outlineLevel="0" collapsed="false">
      <c r="A4" s="36" t="s">
        <v>476</v>
      </c>
      <c r="B4" s="36" t="s">
        <v>477</v>
      </c>
      <c r="C4" s="36" t="s">
        <v>478</v>
      </c>
      <c r="D4" s="36" t="s">
        <v>67</v>
      </c>
      <c r="E4" s="36" t="s">
        <v>479</v>
      </c>
      <c r="F4" s="36" t="s">
        <v>103</v>
      </c>
      <c r="G4" s="36" t="s">
        <v>480</v>
      </c>
      <c r="H4" s="36" t="s">
        <v>481</v>
      </c>
      <c r="I4" s="36" t="s">
        <v>482</v>
      </c>
      <c r="J4" s="36" t="s">
        <v>483</v>
      </c>
      <c r="K4" s="36" t="s">
        <v>484</v>
      </c>
      <c r="L4" s="36" t="s">
        <v>485</v>
      </c>
      <c r="M4" s="36" t="s">
        <v>173</v>
      </c>
      <c r="N4" s="36" t="s">
        <v>486</v>
      </c>
      <c r="O4" s="36" t="s">
        <v>484</v>
      </c>
      <c r="P4" s="36" t="s">
        <v>487</v>
      </c>
      <c r="Q4" s="36" t="s">
        <v>488</v>
      </c>
      <c r="R4" s="36" t="s">
        <v>489</v>
      </c>
      <c r="S4" s="36" t="s">
        <v>258</v>
      </c>
      <c r="T4" s="36" t="s">
        <v>490</v>
      </c>
      <c r="U4" s="36" t="s">
        <v>343</v>
      </c>
      <c r="V4" s="36" t="s">
        <v>344</v>
      </c>
      <c r="W4" s="36" t="s">
        <v>491</v>
      </c>
      <c r="X4" s="36" t="s">
        <v>258</v>
      </c>
      <c r="Y4" s="36" t="s">
        <v>316</v>
      </c>
    </row>
    <row r="5" customFormat="false" ht="15" hidden="false" customHeight="false" outlineLevel="0" collapsed="false">
      <c r="A5" s="36" t="s">
        <v>492</v>
      </c>
      <c r="B5" s="36" t="s">
        <v>493</v>
      </c>
      <c r="C5" s="36" t="s">
        <v>494</v>
      </c>
      <c r="D5" s="36" t="s">
        <v>495</v>
      </c>
      <c r="E5" s="36" t="s">
        <v>496</v>
      </c>
      <c r="F5" s="36" t="s">
        <v>497</v>
      </c>
      <c r="G5" s="36" t="s">
        <v>498</v>
      </c>
      <c r="H5" s="36" t="s">
        <v>126</v>
      </c>
      <c r="I5" s="36" t="s">
        <v>131</v>
      </c>
      <c r="J5" s="36" t="s">
        <v>499</v>
      </c>
      <c r="K5" s="36" t="s">
        <v>216</v>
      </c>
      <c r="L5" s="9"/>
      <c r="M5" s="36" t="s">
        <v>500</v>
      </c>
      <c r="N5" s="36" t="s">
        <v>501</v>
      </c>
      <c r="O5" s="36" t="s">
        <v>216</v>
      </c>
      <c r="P5" s="36" t="s">
        <v>217</v>
      </c>
      <c r="Q5" s="36" t="s">
        <v>502</v>
      </c>
      <c r="R5" s="36" t="s">
        <v>503</v>
      </c>
      <c r="S5" s="36" t="s">
        <v>504</v>
      </c>
      <c r="T5" s="36" t="s">
        <v>505</v>
      </c>
      <c r="U5" s="9"/>
      <c r="V5" s="9"/>
      <c r="W5" s="36" t="s">
        <v>506</v>
      </c>
      <c r="X5" s="9"/>
      <c r="Y5" s="36" t="s">
        <v>317</v>
      </c>
    </row>
    <row r="6" customFormat="false" ht="15" hidden="false" customHeight="false" outlineLevel="0" collapsed="false">
      <c r="A6" s="36" t="s">
        <v>507</v>
      </c>
      <c r="B6" s="36" t="s">
        <v>508</v>
      </c>
      <c r="C6" s="36" t="s">
        <v>509</v>
      </c>
      <c r="D6" s="36" t="s">
        <v>510</v>
      </c>
      <c r="E6" s="36" t="s">
        <v>511</v>
      </c>
      <c r="F6" s="36" t="s">
        <v>512</v>
      </c>
      <c r="G6" s="36" t="s">
        <v>513</v>
      </c>
      <c r="H6" s="36" t="s">
        <v>514</v>
      </c>
      <c r="I6" s="9"/>
      <c r="J6" s="9"/>
      <c r="K6" s="9"/>
      <c r="L6" s="9"/>
      <c r="M6" s="36" t="s">
        <v>515</v>
      </c>
      <c r="N6" s="36" t="s">
        <v>516</v>
      </c>
      <c r="O6" s="9"/>
      <c r="P6" s="9"/>
      <c r="Q6" s="36" t="s">
        <v>517</v>
      </c>
      <c r="R6" s="9"/>
      <c r="S6" s="9"/>
      <c r="T6" s="9"/>
      <c r="U6" s="9"/>
      <c r="V6" s="9"/>
      <c r="W6" s="9"/>
      <c r="X6" s="9"/>
      <c r="Y6" s="36" t="s">
        <v>318</v>
      </c>
    </row>
    <row r="7" customFormat="false" ht="15" hidden="false" customHeight="false" outlineLevel="0" collapsed="false">
      <c r="A7" s="36" t="s">
        <v>518</v>
      </c>
      <c r="B7" s="36" t="s">
        <v>519</v>
      </c>
      <c r="C7" s="36" t="s">
        <v>520</v>
      </c>
      <c r="D7" s="9"/>
      <c r="E7" s="36" t="s">
        <v>521</v>
      </c>
      <c r="F7" s="36" t="s">
        <v>522</v>
      </c>
      <c r="G7" s="9"/>
      <c r="H7" s="36" t="s">
        <v>523</v>
      </c>
      <c r="I7" s="9"/>
      <c r="J7" s="9"/>
      <c r="K7" s="9"/>
      <c r="L7" s="9"/>
      <c r="M7" s="9"/>
      <c r="N7" s="9"/>
      <c r="O7" s="9"/>
      <c r="P7" s="9"/>
      <c r="Q7" s="9"/>
      <c r="R7" s="9"/>
      <c r="S7" s="9"/>
      <c r="T7" s="9"/>
      <c r="U7" s="9"/>
      <c r="V7" s="9"/>
      <c r="W7" s="9"/>
      <c r="X7" s="9"/>
      <c r="Y7" s="36" t="s">
        <v>319</v>
      </c>
    </row>
    <row r="8" customFormat="false" ht="15" hidden="false" customHeight="false" outlineLevel="0" collapsed="false">
      <c r="A8" s="9"/>
      <c r="B8" s="9"/>
      <c r="C8" s="9"/>
      <c r="D8" s="9"/>
      <c r="E8" s="9"/>
      <c r="F8" s="9"/>
      <c r="G8" s="9"/>
      <c r="H8" s="36" t="s">
        <v>524</v>
      </c>
      <c r="I8" s="9"/>
      <c r="J8" s="9"/>
      <c r="K8" s="9"/>
      <c r="L8" s="9"/>
      <c r="M8" s="9"/>
      <c r="N8" s="9"/>
      <c r="O8" s="9"/>
      <c r="P8" s="9"/>
      <c r="Q8" s="9"/>
      <c r="R8" s="9"/>
      <c r="S8" s="9"/>
      <c r="T8" s="9"/>
      <c r="U8" s="9"/>
      <c r="V8" s="9"/>
      <c r="W8" s="9"/>
      <c r="X8" s="9"/>
      <c r="Y8" s="36" t="s">
        <v>320</v>
      </c>
    </row>
    <row r="9" customFormat="false" ht="15" hidden="false" customHeight="false" outlineLevel="0" collapsed="false">
      <c r="A9" s="9"/>
      <c r="B9" s="9"/>
      <c r="C9" s="9"/>
      <c r="D9" s="9"/>
      <c r="E9" s="9"/>
      <c r="F9" s="9"/>
      <c r="G9" s="9"/>
      <c r="H9" s="9"/>
      <c r="I9" s="9"/>
      <c r="J9" s="9"/>
      <c r="K9" s="9"/>
      <c r="L9" s="9"/>
      <c r="M9" s="9"/>
      <c r="N9" s="9"/>
      <c r="O9" s="9"/>
      <c r="P9" s="9"/>
      <c r="Q9" s="9"/>
      <c r="R9" s="9"/>
      <c r="S9" s="9"/>
      <c r="T9" s="9"/>
      <c r="U9" s="9"/>
      <c r="V9" s="9"/>
      <c r="W9" s="9"/>
      <c r="X9" s="9"/>
      <c r="Y9" s="36" t="s">
        <v>321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2"/>
    <col collapsed="false" customWidth="true" hidden="false" outlineLevel="0" max="3" min="3" style="0" width="26"/>
    <col collapsed="false" customWidth="true" hidden="false" outlineLevel="0" max="5" min="4" style="0" width="52"/>
  </cols>
  <sheetData>
    <row r="1" customFormat="false" ht="17.35" hidden="false" customHeight="false" outlineLevel="0" collapsed="false">
      <c r="A1" s="8" t="s">
        <v>13</v>
      </c>
      <c r="B1" s="9"/>
      <c r="C1" s="9"/>
      <c r="D1" s="9"/>
      <c r="E1" s="9"/>
    </row>
    <row r="2" customFormat="false" ht="68.65" hidden="false" customHeight="false" outlineLevel="0" collapsed="false">
      <c r="A2" s="3" t="s">
        <v>25</v>
      </c>
      <c r="B2" s="9"/>
      <c r="C2" s="9"/>
      <c r="D2" s="9"/>
      <c r="E2" s="9"/>
    </row>
    <row r="3" customFormat="false" ht="68.65" hidden="false" customHeight="false" outlineLevel="0" collapsed="false">
      <c r="A3" s="3" t="s">
        <v>26</v>
      </c>
      <c r="B3" s="9"/>
      <c r="C3" s="9"/>
      <c r="D3" s="9"/>
      <c r="E3" s="9"/>
    </row>
    <row r="4" customFormat="false" ht="15" hidden="false" customHeight="false" outlineLevel="0" collapsed="false">
      <c r="A4" s="9"/>
      <c r="B4" s="9"/>
      <c r="C4" s="9"/>
      <c r="D4" s="9"/>
      <c r="E4" s="9"/>
    </row>
    <row r="5" customFormat="false" ht="15" hidden="false" customHeight="false" outlineLevel="0" collapsed="false">
      <c r="A5" s="5" t="s">
        <v>27</v>
      </c>
      <c r="B5" s="9"/>
      <c r="C5" s="9"/>
      <c r="D5" s="9"/>
      <c r="E5" s="9"/>
    </row>
    <row r="6" customFormat="false" ht="42" hidden="false" customHeight="true" outlineLevel="0" collapsed="false">
      <c r="A6" s="10" t="s">
        <v>28</v>
      </c>
      <c r="B6" s="10" t="s">
        <v>29</v>
      </c>
      <c r="C6" s="10" t="s">
        <v>30</v>
      </c>
      <c r="D6" s="10" t="s">
        <v>31</v>
      </c>
      <c r="E6" s="10" t="s">
        <v>32</v>
      </c>
    </row>
    <row r="7" customFormat="false" ht="15" hidden="false" customHeight="false" outlineLevel="0" collapsed="false">
      <c r="A7" s="11" t="s">
        <v>33</v>
      </c>
      <c r="B7" s="12"/>
      <c r="C7" s="13" t="str">
        <f aca="false">IF($B7="","",INDEX(Lists!$A$3:$A$7,$B7))</f>
        <v/>
      </c>
      <c r="D7" s="12"/>
      <c r="E7" s="12"/>
    </row>
    <row r="8" customFormat="false" ht="15" hidden="false" customHeight="false" outlineLevel="0" collapsed="false">
      <c r="A8" s="11" t="s">
        <v>34</v>
      </c>
      <c r="B8" s="12"/>
      <c r="C8" s="13" t="str">
        <f aca="false">IF($B8="","",INDEX(Lists!$B$3:$B$7,$B8))</f>
        <v/>
      </c>
      <c r="D8" s="12"/>
      <c r="E8" s="12"/>
    </row>
    <row r="9" customFormat="false" ht="15" hidden="false" customHeight="false" outlineLevel="0" collapsed="false">
      <c r="A9" s="11" t="s">
        <v>35</v>
      </c>
      <c r="B9" s="12"/>
      <c r="C9" s="13" t="str">
        <f aca="false">IF($B9="","",INDEX(Lists!$C$3:$C$7,$B9))</f>
        <v/>
      </c>
      <c r="D9" s="12"/>
      <c r="E9" s="12"/>
    </row>
    <row r="10" customFormat="false" ht="15" hidden="false" customHeight="false" outlineLevel="0" collapsed="false">
      <c r="A10" s="9"/>
      <c r="B10" s="9"/>
      <c r="C10" s="9"/>
      <c r="D10" s="9"/>
      <c r="E10" s="9"/>
    </row>
    <row r="11" customFormat="false" ht="15" hidden="false" customHeight="false" outlineLevel="0" collapsed="false">
      <c r="A11" s="14" t="s">
        <v>36</v>
      </c>
      <c r="B11" s="15" t="str">
        <f aca="false">IF(OR($B$7="",$B$8=""),"",$B$7-$B$8)</f>
        <v/>
      </c>
      <c r="C11" s="9"/>
      <c r="D11" s="9"/>
      <c r="E11" s="9"/>
    </row>
    <row r="12" customFormat="false" ht="15" hidden="false" customHeight="false" outlineLevel="0" collapsed="false">
      <c r="A12" s="9"/>
      <c r="B12" s="9"/>
      <c r="C12" s="9"/>
      <c r="D12" s="9"/>
      <c r="E12" s="9"/>
    </row>
    <row r="13" customFormat="false" ht="15" hidden="false" customHeight="false" outlineLevel="0" collapsed="false">
      <c r="A13" s="5" t="s">
        <v>37</v>
      </c>
      <c r="B13" s="9"/>
      <c r="C13" s="9"/>
      <c r="D13" s="9"/>
      <c r="E13" s="9"/>
    </row>
    <row r="14" customFormat="false" ht="46.25" hidden="false" customHeight="false" outlineLevel="0" collapsed="false">
      <c r="A14" s="7" t="s">
        <v>38</v>
      </c>
      <c r="B14" s="16" t="str">
        <f aca="false">IF(AND($B$7&gt;=3,$B$8&lt;=2),"!","—")</f>
        <v>—</v>
      </c>
      <c r="C14" s="9"/>
      <c r="D14" s="9"/>
      <c r="E14" s="9"/>
    </row>
    <row r="15" customFormat="false" ht="46.25" hidden="false" customHeight="false" outlineLevel="0" collapsed="false">
      <c r="A15" s="7" t="s">
        <v>39</v>
      </c>
      <c r="B15" s="16" t="str">
        <f aca="false">IF(AND($B$8&gt;=4,$B$7&lt;=2),"!","—")</f>
        <v>—</v>
      </c>
      <c r="C15" s="9"/>
      <c r="D15" s="9"/>
      <c r="E15" s="9"/>
    </row>
    <row r="16" customFormat="false" ht="57.45" hidden="false" customHeight="false" outlineLevel="0" collapsed="false">
      <c r="A16" s="7" t="s">
        <v>40</v>
      </c>
      <c r="B16" s="16" t="str">
        <f aca="false">IF(AND($B$9&gt;=3,$B$7=1),"!","—")</f>
        <v>—</v>
      </c>
      <c r="C16" s="9"/>
      <c r="D16" s="9"/>
      <c r="E16" s="9"/>
    </row>
    <row r="17" customFormat="false" ht="35.05" hidden="false" customHeight="false" outlineLevel="0" collapsed="false">
      <c r="A17" s="7" t="s">
        <v>41</v>
      </c>
      <c r="B17" s="16" t="str">
        <f aca="false">IF(AND($B$9=2,$B$7=2),"!","—")</f>
        <v>—</v>
      </c>
      <c r="C17" s="9"/>
      <c r="D17" s="9"/>
      <c r="E17" s="9"/>
    </row>
    <row r="18" customFormat="false" ht="15" hidden="false" customHeight="false" outlineLevel="0" collapsed="false">
      <c r="A18" s="9"/>
      <c r="B18" s="9"/>
      <c r="C18" s="9"/>
      <c r="D18" s="9"/>
      <c r="E18" s="9"/>
    </row>
    <row r="19" customFormat="false" ht="26.85" hidden="false" customHeight="false" outlineLevel="0" collapsed="false">
      <c r="A19" s="5" t="s">
        <v>42</v>
      </c>
      <c r="B19" s="9"/>
      <c r="C19" s="9"/>
      <c r="D19" s="9"/>
      <c r="E19" s="9"/>
    </row>
    <row r="20" customFormat="false" ht="57.45" hidden="false" customHeight="false" outlineLevel="0" collapsed="false">
      <c r="A20" s="3" t="s">
        <v>43</v>
      </c>
      <c r="B20" s="9"/>
      <c r="C20" s="9"/>
      <c r="D20" s="9"/>
      <c r="E20" s="9"/>
    </row>
    <row r="21" customFormat="false" ht="35.05" hidden="false" customHeight="false" outlineLevel="0" collapsed="false">
      <c r="A21" s="3" t="s">
        <v>44</v>
      </c>
      <c r="B21" s="9"/>
      <c r="C21" s="9"/>
      <c r="D21" s="9"/>
      <c r="E21" s="9"/>
    </row>
    <row r="22" customFormat="false" ht="57.45" hidden="false" customHeight="false" outlineLevel="0" collapsed="false">
      <c r="A22" s="3" t="s">
        <v>45</v>
      </c>
      <c r="B22" s="9"/>
      <c r="C22" s="9"/>
      <c r="D22" s="9"/>
      <c r="E22" s="9"/>
    </row>
    <row r="23" customFormat="false" ht="15" hidden="false" customHeight="false" outlineLevel="0" collapsed="false">
      <c r="A23" s="9"/>
      <c r="B23" s="9"/>
      <c r="C23" s="9"/>
      <c r="D23" s="9"/>
      <c r="E23" s="9"/>
    </row>
    <row r="24" customFormat="false" ht="91" hidden="false" customHeight="false" outlineLevel="0" collapsed="false">
      <c r="A24" s="3" t="s">
        <v>46</v>
      </c>
      <c r="B24" s="9"/>
      <c r="C24" s="9"/>
      <c r="D24" s="9"/>
      <c r="E24" s="9"/>
    </row>
  </sheetData>
  <conditionalFormatting sqref="B14">
    <cfRule type="expression" priority="2" aboveAverage="0" equalAverage="0" bottom="0" percent="0" rank="0" text="" dxfId="0">
      <formula>$B14="!"</formula>
    </cfRule>
  </conditionalFormatting>
  <conditionalFormatting sqref="B15">
    <cfRule type="expression" priority="3" aboveAverage="0" equalAverage="0" bottom="0" percent="0" rank="0" text="" dxfId="0">
      <formula>$B15="!"</formula>
    </cfRule>
  </conditionalFormatting>
  <conditionalFormatting sqref="B16">
    <cfRule type="expression" priority="4" aboveAverage="0" equalAverage="0" bottom="0" percent="0" rank="0" text="" dxfId="0">
      <formula>$B16="!"</formula>
    </cfRule>
  </conditionalFormatting>
  <conditionalFormatting sqref="B17">
    <cfRule type="expression" priority="5" aboveAverage="0" equalAverage="0" bottom="0" percent="0" rank="0" text="" dxfId="0">
      <formula>$B17="!"</formula>
    </cfRule>
  </conditionalFormatting>
  <dataValidations count="1">
    <dataValidation allowBlank="true" errorStyle="stop" operator="between" showDropDown="false" showErrorMessage="false" showInputMessage="false" sqref="B7:B9" type="whole">
      <formula1>1</formula1>
      <formula2>5</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34"/>
    <col collapsed="false" customWidth="true" hidden="false" outlineLevel="0" max="3" min="3" style="0" width="30"/>
    <col collapsed="false" customWidth="true" hidden="false" outlineLevel="0" max="5" min="4" style="0" width="26"/>
    <col collapsed="false" customWidth="true" hidden="false" outlineLevel="0" max="6" min="6" style="0" width="12"/>
    <col collapsed="false" customWidth="true" hidden="false" outlineLevel="0" max="7" min="7" style="0" width="18"/>
    <col collapsed="false" customWidth="true" hidden="false" outlineLevel="0" max="8" min="8" style="0" width="32"/>
    <col collapsed="false" customWidth="true" hidden="false" outlineLevel="0" max="9" min="9" style="0" width="24"/>
    <col collapsed="false" customWidth="true" hidden="false" outlineLevel="0" max="10" min="10" style="0" width="16"/>
    <col collapsed="false" customWidth="true" hidden="false" outlineLevel="0" max="11" min="11" style="0" width="30"/>
  </cols>
  <sheetData>
    <row r="1" customFormat="false" ht="17.35" hidden="false" customHeight="false" outlineLevel="0" collapsed="false">
      <c r="A1" s="8" t="s">
        <v>14</v>
      </c>
      <c r="B1" s="9"/>
      <c r="C1" s="9"/>
      <c r="D1" s="9"/>
      <c r="E1" s="9"/>
      <c r="F1" s="9"/>
      <c r="G1" s="9"/>
      <c r="H1" s="9"/>
      <c r="I1" s="9"/>
      <c r="J1" s="9"/>
      <c r="K1" s="9"/>
      <c r="L1" s="9"/>
    </row>
    <row r="2" customFormat="false" ht="79.85" hidden="false" customHeight="false" outlineLevel="0" collapsed="false">
      <c r="A2" s="3" t="s">
        <v>47</v>
      </c>
      <c r="B2" s="9"/>
      <c r="C2" s="9"/>
      <c r="D2" s="9"/>
      <c r="E2" s="9"/>
      <c r="F2" s="9"/>
      <c r="G2" s="9"/>
      <c r="H2" s="9"/>
      <c r="I2" s="9"/>
      <c r="J2" s="9"/>
      <c r="K2" s="9"/>
      <c r="L2" s="9"/>
    </row>
    <row r="3" customFormat="false" ht="46.25" hidden="false" customHeight="false" outlineLevel="0" collapsed="false">
      <c r="A3" s="3" t="s">
        <v>48</v>
      </c>
      <c r="B3" s="9"/>
      <c r="C3" s="9"/>
      <c r="D3" s="9"/>
      <c r="E3" s="9"/>
      <c r="F3" s="9"/>
      <c r="G3" s="9"/>
      <c r="H3" s="9"/>
      <c r="I3" s="9"/>
      <c r="J3" s="9"/>
      <c r="K3" s="9"/>
      <c r="L3" s="9"/>
    </row>
    <row r="4" customFormat="false" ht="15" hidden="false" customHeight="false" outlineLevel="0" collapsed="false">
      <c r="A4" s="9"/>
      <c r="B4" s="9"/>
      <c r="C4" s="9"/>
      <c r="D4" s="9"/>
      <c r="E4" s="9"/>
      <c r="F4" s="9"/>
      <c r="G4" s="9"/>
      <c r="H4" s="9"/>
      <c r="I4" s="9"/>
      <c r="J4" s="9"/>
      <c r="K4" s="9"/>
      <c r="L4" s="9"/>
    </row>
    <row r="5" customFormat="false" ht="15" hidden="false" customHeight="false" outlineLevel="0" collapsed="false">
      <c r="A5" s="5" t="s">
        <v>27</v>
      </c>
      <c r="B5" s="9"/>
      <c r="C5" s="9"/>
      <c r="D5" s="9"/>
      <c r="E5" s="9"/>
      <c r="F5" s="9"/>
      <c r="G5" s="9"/>
      <c r="H5" s="9"/>
      <c r="I5" s="9"/>
      <c r="J5" s="9"/>
      <c r="K5" s="9"/>
      <c r="L5" s="9"/>
    </row>
    <row r="6" customFormat="false" ht="42" hidden="false" customHeight="true" outlineLevel="0" collapsed="false">
      <c r="A6" s="10" t="s">
        <v>49</v>
      </c>
      <c r="B6" s="10" t="s">
        <v>50</v>
      </c>
      <c r="C6" s="10" t="s">
        <v>51</v>
      </c>
      <c r="D6" s="10" t="s">
        <v>52</v>
      </c>
      <c r="E6" s="10" t="s">
        <v>53</v>
      </c>
      <c r="F6" s="10" t="s">
        <v>54</v>
      </c>
      <c r="G6" s="10" t="s">
        <v>55</v>
      </c>
      <c r="H6" s="10" t="s">
        <v>56</v>
      </c>
      <c r="I6" s="10" t="s">
        <v>57</v>
      </c>
      <c r="J6" s="10" t="s">
        <v>58</v>
      </c>
      <c r="K6" s="10" t="s">
        <v>59</v>
      </c>
      <c r="L6" s="9"/>
    </row>
    <row r="7" customFormat="false" ht="23.85" hidden="false" customHeight="false" outlineLevel="0" collapsed="false">
      <c r="A7" s="17" t="s">
        <v>60</v>
      </c>
      <c r="B7" s="17" t="s">
        <v>61</v>
      </c>
      <c r="C7" s="17" t="s">
        <v>62</v>
      </c>
      <c r="D7" s="17" t="s">
        <v>63</v>
      </c>
      <c r="E7" s="17" t="s">
        <v>64</v>
      </c>
      <c r="F7" s="17" t="n">
        <v>4</v>
      </c>
      <c r="G7" s="17" t="s">
        <v>65</v>
      </c>
      <c r="H7" s="17" t="s">
        <v>66</v>
      </c>
      <c r="I7" s="17" t="s">
        <v>67</v>
      </c>
      <c r="J7" s="17" t="s">
        <v>68</v>
      </c>
      <c r="K7" s="18" t="str">
        <f aca="false">IF($B7="","",IF(OR($I7="",$I7=Lists!$D$3),"hypothesis — do not build H2–H6 on it","fact"))</f>
        <v>fact</v>
      </c>
      <c r="L7" s="19" t="s">
        <v>69</v>
      </c>
    </row>
    <row r="8" customFormat="false" ht="15" hidden="false" customHeight="false" outlineLevel="0" collapsed="false">
      <c r="A8" s="12"/>
      <c r="B8" s="12"/>
      <c r="C8" s="12"/>
      <c r="D8" s="12"/>
      <c r="E8" s="12"/>
      <c r="F8" s="12"/>
      <c r="G8" s="12"/>
      <c r="H8" s="12"/>
      <c r="I8" s="12"/>
      <c r="J8" s="12"/>
      <c r="K8" s="18" t="str">
        <f aca="false">IF($B8="","",IF(OR($I8="",$I8=Lists!$D$3),"hypothesis — do not build H2–H6 on it","fact"))</f>
        <v/>
      </c>
      <c r="L8" s="9"/>
    </row>
    <row r="9" customFormat="false" ht="15" hidden="false" customHeight="false" outlineLevel="0" collapsed="false">
      <c r="A9" s="12"/>
      <c r="B9" s="12"/>
      <c r="C9" s="12"/>
      <c r="D9" s="12"/>
      <c r="E9" s="12"/>
      <c r="F9" s="12"/>
      <c r="G9" s="12"/>
      <c r="H9" s="12"/>
      <c r="I9" s="12"/>
      <c r="J9" s="12"/>
      <c r="K9" s="18" t="str">
        <f aca="false">IF($B9="","",IF(OR($I9="",$I9=Lists!$D$3),"hypothesis — do not build H2–H6 on it","fact"))</f>
        <v/>
      </c>
      <c r="L9" s="9"/>
    </row>
    <row r="10" customFormat="false" ht="15" hidden="false" customHeight="false" outlineLevel="0" collapsed="false">
      <c r="A10" s="12"/>
      <c r="B10" s="12"/>
      <c r="C10" s="12"/>
      <c r="D10" s="12"/>
      <c r="E10" s="12"/>
      <c r="F10" s="12"/>
      <c r="G10" s="12"/>
      <c r="H10" s="12"/>
      <c r="I10" s="12"/>
      <c r="J10" s="12"/>
      <c r="K10" s="18" t="str">
        <f aca="false">IF($B10="","",IF(OR($I10="",$I10=Lists!$D$3),"hypothesis — do not build H2–H6 on it","fact"))</f>
        <v/>
      </c>
      <c r="L10" s="9"/>
    </row>
    <row r="11" customFormat="false" ht="15" hidden="false" customHeight="false" outlineLevel="0" collapsed="false">
      <c r="A11" s="12"/>
      <c r="B11" s="12"/>
      <c r="C11" s="12"/>
      <c r="D11" s="12"/>
      <c r="E11" s="12"/>
      <c r="F11" s="12"/>
      <c r="G11" s="12"/>
      <c r="H11" s="12"/>
      <c r="I11" s="12"/>
      <c r="J11" s="12"/>
      <c r="K11" s="18" t="str">
        <f aca="false">IF($B11="","",IF(OR($I11="",$I11=Lists!$D$3),"hypothesis — do not build H2–H6 on it","fact"))</f>
        <v/>
      </c>
      <c r="L11" s="9"/>
    </row>
    <row r="12" customFormat="false" ht="15" hidden="false" customHeight="false" outlineLevel="0" collapsed="false">
      <c r="A12" s="12"/>
      <c r="B12" s="12"/>
      <c r="C12" s="12"/>
      <c r="D12" s="12"/>
      <c r="E12" s="12"/>
      <c r="F12" s="12"/>
      <c r="G12" s="12"/>
      <c r="H12" s="12"/>
      <c r="I12" s="12"/>
      <c r="J12" s="12"/>
      <c r="K12" s="18" t="str">
        <f aca="false">IF($B12="","",IF(OR($I12="",$I12=Lists!$D$3),"hypothesis — do not build H2–H6 on it","fact"))</f>
        <v/>
      </c>
      <c r="L12" s="9"/>
    </row>
    <row r="13" customFormat="false" ht="15" hidden="false" customHeight="false" outlineLevel="0" collapsed="false">
      <c r="A13" s="12"/>
      <c r="B13" s="12"/>
      <c r="C13" s="12"/>
      <c r="D13" s="12"/>
      <c r="E13" s="12"/>
      <c r="F13" s="12"/>
      <c r="G13" s="12"/>
      <c r="H13" s="12"/>
      <c r="I13" s="12"/>
      <c r="J13" s="12"/>
      <c r="K13" s="18" t="str">
        <f aca="false">IF($B13="","",IF(OR($I13="",$I13=Lists!$D$3),"hypothesis — do not build H2–H6 on it","fact"))</f>
        <v/>
      </c>
      <c r="L13" s="9"/>
    </row>
    <row r="14" customFormat="false" ht="15" hidden="false" customHeight="false" outlineLevel="0" collapsed="false">
      <c r="A14" s="12"/>
      <c r="B14" s="12"/>
      <c r="C14" s="12"/>
      <c r="D14" s="12"/>
      <c r="E14" s="12"/>
      <c r="F14" s="12"/>
      <c r="G14" s="12"/>
      <c r="H14" s="12"/>
      <c r="I14" s="12"/>
      <c r="J14" s="12"/>
      <c r="K14" s="18" t="str">
        <f aca="false">IF($B14="","",IF(OR($I14="",$I14=Lists!$D$3),"hypothesis — do not build H2–H6 on it","fact"))</f>
        <v/>
      </c>
      <c r="L14" s="9"/>
    </row>
    <row r="15" customFormat="false" ht="15" hidden="false" customHeight="false" outlineLevel="0" collapsed="false">
      <c r="A15" s="12"/>
      <c r="B15" s="12"/>
      <c r="C15" s="12"/>
      <c r="D15" s="12"/>
      <c r="E15" s="12"/>
      <c r="F15" s="12"/>
      <c r="G15" s="12"/>
      <c r="H15" s="12"/>
      <c r="I15" s="12"/>
      <c r="J15" s="12"/>
      <c r="K15" s="18" t="str">
        <f aca="false">IF($B15="","",IF(OR($I15="",$I15=Lists!$D$3),"hypothesis — do not build H2–H6 on it","fact"))</f>
        <v/>
      </c>
      <c r="L15" s="9"/>
    </row>
    <row r="16" customFormat="false" ht="15" hidden="false" customHeight="false" outlineLevel="0" collapsed="false">
      <c r="A16" s="12"/>
      <c r="B16" s="12"/>
      <c r="C16" s="12"/>
      <c r="D16" s="12"/>
      <c r="E16" s="12"/>
      <c r="F16" s="12"/>
      <c r="G16" s="12"/>
      <c r="H16" s="12"/>
      <c r="I16" s="12"/>
      <c r="J16" s="12"/>
      <c r="K16" s="18" t="str">
        <f aca="false">IF($B16="","",IF(OR($I16="",$I16=Lists!$D$3),"hypothesis — do not build H2–H6 on it","fact"))</f>
        <v/>
      </c>
      <c r="L16" s="9"/>
    </row>
    <row r="17" customFormat="false" ht="15" hidden="false" customHeight="false" outlineLevel="0" collapsed="false">
      <c r="A17" s="12"/>
      <c r="B17" s="12"/>
      <c r="C17" s="12"/>
      <c r="D17" s="12"/>
      <c r="E17" s="12"/>
      <c r="F17" s="12"/>
      <c r="G17" s="12"/>
      <c r="H17" s="12"/>
      <c r="I17" s="12"/>
      <c r="J17" s="12"/>
      <c r="K17" s="18" t="str">
        <f aca="false">IF($B17="","",IF(OR($I17="",$I17=Lists!$D$3),"hypothesis — do not build H2–H6 on it","fact"))</f>
        <v/>
      </c>
      <c r="L17" s="9"/>
    </row>
    <row r="18" customFormat="false" ht="15" hidden="false" customHeight="false" outlineLevel="0" collapsed="false">
      <c r="A18" s="12"/>
      <c r="B18" s="12"/>
      <c r="C18" s="12"/>
      <c r="D18" s="12"/>
      <c r="E18" s="12"/>
      <c r="F18" s="12"/>
      <c r="G18" s="12"/>
      <c r="H18" s="12"/>
      <c r="I18" s="12"/>
      <c r="J18" s="12"/>
      <c r="K18" s="18" t="str">
        <f aca="false">IF($B18="","",IF(OR($I18="",$I18=Lists!$D$3),"hypothesis — do not build H2–H6 on it","fact"))</f>
        <v/>
      </c>
      <c r="L18" s="9"/>
    </row>
    <row r="19" customFormat="false" ht="15" hidden="false" customHeight="false" outlineLevel="0" collapsed="false">
      <c r="A19" s="12"/>
      <c r="B19" s="12"/>
      <c r="C19" s="12"/>
      <c r="D19" s="12"/>
      <c r="E19" s="12"/>
      <c r="F19" s="12"/>
      <c r="G19" s="12"/>
      <c r="H19" s="12"/>
      <c r="I19" s="12"/>
      <c r="J19" s="12"/>
      <c r="K19" s="18" t="str">
        <f aca="false">IF($B19="","",IF(OR($I19="",$I19=Lists!$D$3),"hypothesis — do not build H2–H6 on it","fact"))</f>
        <v/>
      </c>
      <c r="L19" s="9"/>
    </row>
    <row r="20" customFormat="false" ht="15" hidden="false" customHeight="false" outlineLevel="0" collapsed="false">
      <c r="A20" s="12"/>
      <c r="B20" s="12"/>
      <c r="C20" s="12"/>
      <c r="D20" s="12"/>
      <c r="E20" s="12"/>
      <c r="F20" s="12"/>
      <c r="G20" s="12"/>
      <c r="H20" s="12"/>
      <c r="I20" s="12"/>
      <c r="J20" s="12"/>
      <c r="K20" s="18" t="str">
        <f aca="false">IF($B20="","",IF(OR($I20="",$I20=Lists!$D$3),"hypothesis — do not build H2–H6 on it","fact"))</f>
        <v/>
      </c>
      <c r="L20" s="9"/>
    </row>
    <row r="21" customFormat="false" ht="15" hidden="false" customHeight="false" outlineLevel="0" collapsed="false">
      <c r="A21" s="12"/>
      <c r="B21" s="12"/>
      <c r="C21" s="12"/>
      <c r="D21" s="12"/>
      <c r="E21" s="12"/>
      <c r="F21" s="12"/>
      <c r="G21" s="12"/>
      <c r="H21" s="12"/>
      <c r="I21" s="12"/>
      <c r="J21" s="12"/>
      <c r="K21" s="18" t="str">
        <f aca="false">IF($B21="","",IF(OR($I21="",$I21=Lists!$D$3),"hypothesis — do not build H2–H6 on it","fact"))</f>
        <v/>
      </c>
      <c r="L21" s="9"/>
    </row>
    <row r="22" customFormat="false" ht="15" hidden="false" customHeight="false" outlineLevel="0" collapsed="false">
      <c r="A22" s="12"/>
      <c r="B22" s="12"/>
      <c r="C22" s="12"/>
      <c r="D22" s="12"/>
      <c r="E22" s="12"/>
      <c r="F22" s="12"/>
      <c r="G22" s="12"/>
      <c r="H22" s="12"/>
      <c r="I22" s="12"/>
      <c r="J22" s="12"/>
      <c r="K22" s="18" t="str">
        <f aca="false">IF($B22="","",IF(OR($I22="",$I22=Lists!$D$3),"hypothesis — do not build H2–H6 on it","fact"))</f>
        <v/>
      </c>
      <c r="L22" s="9"/>
    </row>
    <row r="23" customFormat="false" ht="15" hidden="false" customHeight="false" outlineLevel="0" collapsed="false">
      <c r="A23" s="12"/>
      <c r="B23" s="12"/>
      <c r="C23" s="12"/>
      <c r="D23" s="12"/>
      <c r="E23" s="12"/>
      <c r="F23" s="12"/>
      <c r="G23" s="12"/>
      <c r="H23" s="12"/>
      <c r="I23" s="12"/>
      <c r="J23" s="12"/>
      <c r="K23" s="18" t="str">
        <f aca="false">IF($B23="","",IF(OR($I23="",$I23=Lists!$D$3),"hypothesis — do not build H2–H6 on it","fact"))</f>
        <v/>
      </c>
      <c r="L23" s="9"/>
    </row>
    <row r="24" customFormat="false" ht="15" hidden="false" customHeight="false" outlineLevel="0" collapsed="false">
      <c r="A24" s="12"/>
      <c r="B24" s="12"/>
      <c r="C24" s="12"/>
      <c r="D24" s="12"/>
      <c r="E24" s="12"/>
      <c r="F24" s="12"/>
      <c r="G24" s="12"/>
      <c r="H24" s="12"/>
      <c r="I24" s="12"/>
      <c r="J24" s="12"/>
      <c r="K24" s="18" t="str">
        <f aca="false">IF($B24="","",IF(OR($I24="",$I24=Lists!$D$3),"hypothesis — do not build H2–H6 on it","fact"))</f>
        <v/>
      </c>
      <c r="L24" s="9"/>
    </row>
    <row r="25" customFormat="false" ht="15" hidden="false" customHeight="false" outlineLevel="0" collapsed="false">
      <c r="A25" s="12"/>
      <c r="B25" s="12"/>
      <c r="C25" s="12"/>
      <c r="D25" s="12"/>
      <c r="E25" s="12"/>
      <c r="F25" s="12"/>
      <c r="G25" s="12"/>
      <c r="H25" s="12"/>
      <c r="I25" s="12"/>
      <c r="J25" s="12"/>
      <c r="K25" s="18" t="str">
        <f aca="false">IF($B25="","",IF(OR($I25="",$I25=Lists!$D$3),"hypothesis — do not build H2–H6 on it","fact"))</f>
        <v/>
      </c>
      <c r="L25" s="9"/>
    </row>
    <row r="26" customFormat="false" ht="15" hidden="false" customHeight="false" outlineLevel="0" collapsed="false">
      <c r="A26" s="12"/>
      <c r="B26" s="12"/>
      <c r="C26" s="12"/>
      <c r="D26" s="12"/>
      <c r="E26" s="12"/>
      <c r="F26" s="12"/>
      <c r="G26" s="12"/>
      <c r="H26" s="12"/>
      <c r="I26" s="12"/>
      <c r="J26" s="12"/>
      <c r="K26" s="18" t="str">
        <f aca="false">IF($B26="","",IF(OR($I26="",$I26=Lists!$D$3),"hypothesis — do not build H2–H6 on it","fact"))</f>
        <v/>
      </c>
      <c r="L26" s="9"/>
    </row>
    <row r="27" customFormat="false" ht="15" hidden="false" customHeight="false" outlineLevel="0" collapsed="false">
      <c r="A27" s="12"/>
      <c r="B27" s="12"/>
      <c r="C27" s="12"/>
      <c r="D27" s="12"/>
      <c r="E27" s="12"/>
      <c r="F27" s="12"/>
      <c r="G27" s="12"/>
      <c r="H27" s="12"/>
      <c r="I27" s="12"/>
      <c r="J27" s="12"/>
      <c r="K27" s="18" t="str">
        <f aca="false">IF($B27="","",IF(OR($I27="",$I27=Lists!$D$3),"hypothesis — do not build H2–H6 on it","fact"))</f>
        <v/>
      </c>
      <c r="L27" s="9"/>
    </row>
    <row r="28" customFormat="false" ht="15" hidden="false" customHeight="false" outlineLevel="0" collapsed="false">
      <c r="A28" s="12"/>
      <c r="B28" s="12"/>
      <c r="C28" s="12"/>
      <c r="D28" s="12"/>
      <c r="E28" s="12"/>
      <c r="F28" s="12"/>
      <c r="G28" s="12"/>
      <c r="H28" s="12"/>
      <c r="I28" s="12"/>
      <c r="J28" s="12"/>
      <c r="K28" s="18" t="str">
        <f aca="false">IF($B28="","",IF(OR($I28="",$I28=Lists!$D$3),"hypothesis — do not build H2–H6 on it","fact"))</f>
        <v/>
      </c>
      <c r="L28" s="9"/>
    </row>
    <row r="29" customFormat="false" ht="15" hidden="false" customHeight="false" outlineLevel="0" collapsed="false">
      <c r="A29" s="12"/>
      <c r="B29" s="12"/>
      <c r="C29" s="12"/>
      <c r="D29" s="12"/>
      <c r="E29" s="12"/>
      <c r="F29" s="12"/>
      <c r="G29" s="12"/>
      <c r="H29" s="12"/>
      <c r="I29" s="12"/>
      <c r="J29" s="12"/>
      <c r="K29" s="18" t="str">
        <f aca="false">IF($B29="","",IF(OR($I29="",$I29=Lists!$D$3),"hypothesis — do not build H2–H6 on it","fact"))</f>
        <v/>
      </c>
      <c r="L29" s="9"/>
    </row>
    <row r="30" customFormat="false" ht="15" hidden="false" customHeight="false" outlineLevel="0" collapsed="false">
      <c r="A30" s="12"/>
      <c r="B30" s="12"/>
      <c r="C30" s="12"/>
      <c r="D30" s="12"/>
      <c r="E30" s="12"/>
      <c r="F30" s="12"/>
      <c r="G30" s="12"/>
      <c r="H30" s="12"/>
      <c r="I30" s="12"/>
      <c r="J30" s="12"/>
      <c r="K30" s="18" t="str">
        <f aca="false">IF($B30="","",IF(OR($I30="",$I30=Lists!$D$3),"hypothesis — do not build H2–H6 on it","fact"))</f>
        <v/>
      </c>
      <c r="L30" s="9"/>
    </row>
    <row r="31" customFormat="false" ht="15" hidden="false" customHeight="false" outlineLevel="0" collapsed="false">
      <c r="A31" s="12"/>
      <c r="B31" s="12"/>
      <c r="C31" s="12"/>
      <c r="D31" s="12"/>
      <c r="E31" s="12"/>
      <c r="F31" s="12"/>
      <c r="G31" s="12"/>
      <c r="H31" s="12"/>
      <c r="I31" s="12"/>
      <c r="J31" s="12"/>
      <c r="K31" s="18" t="str">
        <f aca="false">IF($B31="","",IF(OR($I31="",$I31=Lists!$D$3),"hypothesis — do not build H2–H6 on it","fact"))</f>
        <v/>
      </c>
      <c r="L31" s="9"/>
    </row>
    <row r="32" customFormat="false" ht="15" hidden="false" customHeight="false" outlineLevel="0" collapsed="false">
      <c r="A32" s="12"/>
      <c r="B32" s="12"/>
      <c r="C32" s="12"/>
      <c r="D32" s="12"/>
      <c r="E32" s="12"/>
      <c r="F32" s="12"/>
      <c r="G32" s="12"/>
      <c r="H32" s="12"/>
      <c r="I32" s="12"/>
      <c r="J32" s="12"/>
      <c r="K32" s="18" t="str">
        <f aca="false">IF($B32="","",IF(OR($I32="",$I32=Lists!$D$3),"hypothesis — do not build H2–H6 on it","fact"))</f>
        <v/>
      </c>
      <c r="L32" s="9"/>
    </row>
    <row r="33" customFormat="false" ht="15" hidden="false" customHeight="false" outlineLevel="0" collapsed="false">
      <c r="A33" s="12"/>
      <c r="B33" s="12"/>
      <c r="C33" s="12"/>
      <c r="D33" s="12"/>
      <c r="E33" s="12"/>
      <c r="F33" s="12"/>
      <c r="G33" s="12"/>
      <c r="H33" s="12"/>
      <c r="I33" s="12"/>
      <c r="J33" s="12"/>
      <c r="K33" s="18" t="str">
        <f aca="false">IF($B33="","",IF(OR($I33="",$I33=Lists!$D$3),"hypothesis — do not build H2–H6 on it","fact"))</f>
        <v/>
      </c>
      <c r="L33" s="9"/>
    </row>
    <row r="34" customFormat="false" ht="15" hidden="false" customHeight="false" outlineLevel="0" collapsed="false">
      <c r="A34" s="12"/>
      <c r="B34" s="12"/>
      <c r="C34" s="12"/>
      <c r="D34" s="12"/>
      <c r="E34" s="12"/>
      <c r="F34" s="12"/>
      <c r="G34" s="12"/>
      <c r="H34" s="12"/>
      <c r="I34" s="12"/>
      <c r="J34" s="12"/>
      <c r="K34" s="18" t="str">
        <f aca="false">IF($B34="","",IF(OR($I34="",$I34=Lists!$D$3),"hypothesis — do not build H2–H6 on it","fact"))</f>
        <v/>
      </c>
      <c r="L34" s="9"/>
    </row>
    <row r="35" customFormat="false" ht="15" hidden="false" customHeight="false" outlineLevel="0" collapsed="false">
      <c r="A35" s="12"/>
      <c r="B35" s="12"/>
      <c r="C35" s="12"/>
      <c r="D35" s="12"/>
      <c r="E35" s="12"/>
      <c r="F35" s="12"/>
      <c r="G35" s="12"/>
      <c r="H35" s="12"/>
      <c r="I35" s="12"/>
      <c r="J35" s="12"/>
      <c r="K35" s="18" t="str">
        <f aca="false">IF($B35="","",IF(OR($I35="",$I35=Lists!$D$3),"hypothesis — do not build H2–H6 on it","fact"))</f>
        <v/>
      </c>
      <c r="L35" s="9"/>
    </row>
    <row r="36" customFormat="false" ht="15" hidden="false" customHeight="false" outlineLevel="0" collapsed="false">
      <c r="A36" s="12"/>
      <c r="B36" s="12"/>
      <c r="C36" s="12"/>
      <c r="D36" s="12"/>
      <c r="E36" s="12"/>
      <c r="F36" s="12"/>
      <c r="G36" s="12"/>
      <c r="H36" s="12"/>
      <c r="I36" s="12"/>
      <c r="J36" s="12"/>
      <c r="K36" s="18" t="str">
        <f aca="false">IF($B36="","",IF(OR($I36="",$I36=Lists!$D$3),"hypothesis — do not build H2–H6 on it","fact"))</f>
        <v/>
      </c>
      <c r="L36" s="9"/>
    </row>
    <row r="37" customFormat="false" ht="15" hidden="false" customHeight="false" outlineLevel="0" collapsed="false">
      <c r="A37" s="12"/>
      <c r="B37" s="12"/>
      <c r="C37" s="12"/>
      <c r="D37" s="12"/>
      <c r="E37" s="12"/>
      <c r="F37" s="12"/>
      <c r="G37" s="12"/>
      <c r="H37" s="12"/>
      <c r="I37" s="12"/>
      <c r="J37" s="12"/>
      <c r="K37" s="18" t="str">
        <f aca="false">IF($B37="","",IF(OR($I37="",$I37=Lists!$D$3),"hypothesis — do not build H2–H6 on it","fact"))</f>
        <v/>
      </c>
      <c r="L37" s="9"/>
    </row>
    <row r="38" customFormat="false" ht="15" hidden="false" customHeight="false" outlineLevel="0" collapsed="false">
      <c r="A38" s="12"/>
      <c r="B38" s="12"/>
      <c r="C38" s="12"/>
      <c r="D38" s="12"/>
      <c r="E38" s="12"/>
      <c r="F38" s="12"/>
      <c r="G38" s="12"/>
      <c r="H38" s="12"/>
      <c r="I38" s="12"/>
      <c r="J38" s="12"/>
      <c r="K38" s="18" t="str">
        <f aca="false">IF($B38="","",IF(OR($I38="",$I38=Lists!$D$3),"hypothesis — do not build H2–H6 on it","fact"))</f>
        <v/>
      </c>
      <c r="L38" s="9"/>
    </row>
    <row r="39" customFormat="false" ht="15" hidden="false" customHeight="false" outlineLevel="0" collapsed="false">
      <c r="A39" s="12"/>
      <c r="B39" s="12"/>
      <c r="C39" s="12"/>
      <c r="D39" s="12"/>
      <c r="E39" s="12"/>
      <c r="F39" s="12"/>
      <c r="G39" s="12"/>
      <c r="H39" s="12"/>
      <c r="I39" s="12"/>
      <c r="J39" s="12"/>
      <c r="K39" s="18" t="str">
        <f aca="false">IF($B39="","",IF(OR($I39="",$I39=Lists!$D$3),"hypothesis — do not build H2–H6 on it","fact"))</f>
        <v/>
      </c>
      <c r="L39" s="9"/>
    </row>
    <row r="40" customFormat="false" ht="15" hidden="false" customHeight="false" outlineLevel="0" collapsed="false">
      <c r="A40" s="12"/>
      <c r="B40" s="12"/>
      <c r="C40" s="12"/>
      <c r="D40" s="12"/>
      <c r="E40" s="12"/>
      <c r="F40" s="12"/>
      <c r="G40" s="12"/>
      <c r="H40" s="12"/>
      <c r="I40" s="12"/>
      <c r="J40" s="12"/>
      <c r="K40" s="18" t="str">
        <f aca="false">IF($B40="","",IF(OR($I40="",$I40=Lists!$D$3),"hypothesis — do not build H2–H6 on it","fact"))</f>
        <v/>
      </c>
      <c r="L40" s="9"/>
    </row>
    <row r="41" customFormat="false" ht="15" hidden="false" customHeight="false" outlineLevel="0" collapsed="false">
      <c r="A41" s="12"/>
      <c r="B41" s="12"/>
      <c r="C41" s="12"/>
      <c r="D41" s="12"/>
      <c r="E41" s="12"/>
      <c r="F41" s="12"/>
      <c r="G41" s="12"/>
      <c r="H41" s="12"/>
      <c r="I41" s="12"/>
      <c r="J41" s="12"/>
      <c r="K41" s="18" t="str">
        <f aca="false">IF($B41="","",IF(OR($I41="",$I41=Lists!$D$3),"hypothesis — do not build H2–H6 on it","fact"))</f>
        <v/>
      </c>
      <c r="L41" s="9"/>
    </row>
    <row r="42" customFormat="false" ht="15" hidden="false" customHeight="false" outlineLevel="0" collapsed="false">
      <c r="A42" s="12"/>
      <c r="B42" s="12"/>
      <c r="C42" s="12"/>
      <c r="D42" s="12"/>
      <c r="E42" s="12"/>
      <c r="F42" s="12"/>
      <c r="G42" s="12"/>
      <c r="H42" s="12"/>
      <c r="I42" s="12"/>
      <c r="J42" s="12"/>
      <c r="K42" s="18" t="str">
        <f aca="false">IF($B42="","",IF(OR($I42="",$I42=Lists!$D$3),"hypothesis — do not build H2–H6 on it","fact"))</f>
        <v/>
      </c>
      <c r="L42" s="9"/>
    </row>
    <row r="43" customFormat="false" ht="15" hidden="false" customHeight="false" outlineLevel="0" collapsed="false">
      <c r="A43" s="12"/>
      <c r="B43" s="12"/>
      <c r="C43" s="12"/>
      <c r="D43" s="12"/>
      <c r="E43" s="12"/>
      <c r="F43" s="12"/>
      <c r="G43" s="12"/>
      <c r="H43" s="12"/>
      <c r="I43" s="12"/>
      <c r="J43" s="12"/>
      <c r="K43" s="18" t="str">
        <f aca="false">IF($B43="","",IF(OR($I43="",$I43=Lists!$D$3),"hypothesis — do not build H2–H6 on it","fact"))</f>
        <v/>
      </c>
      <c r="L43" s="9"/>
    </row>
    <row r="44" customFormat="false" ht="15" hidden="false" customHeight="false" outlineLevel="0" collapsed="false">
      <c r="A44" s="12"/>
      <c r="B44" s="12"/>
      <c r="C44" s="12"/>
      <c r="D44" s="12"/>
      <c r="E44" s="12"/>
      <c r="F44" s="12"/>
      <c r="G44" s="12"/>
      <c r="H44" s="12"/>
      <c r="I44" s="12"/>
      <c r="J44" s="12"/>
      <c r="K44" s="18" t="str">
        <f aca="false">IF($B44="","",IF(OR($I44="",$I44=Lists!$D$3),"hypothesis — do not build H2–H6 on it","fact"))</f>
        <v/>
      </c>
      <c r="L44" s="9"/>
    </row>
    <row r="45" customFormat="false" ht="15" hidden="false" customHeight="false" outlineLevel="0" collapsed="false">
      <c r="A45" s="12"/>
      <c r="B45" s="12"/>
      <c r="C45" s="12"/>
      <c r="D45" s="12"/>
      <c r="E45" s="12"/>
      <c r="F45" s="12"/>
      <c r="G45" s="12"/>
      <c r="H45" s="12"/>
      <c r="I45" s="12"/>
      <c r="J45" s="12"/>
      <c r="K45" s="18" t="str">
        <f aca="false">IF($B45="","",IF(OR($I45="",$I45=Lists!$D$3),"hypothesis — do not build H2–H6 on it","fact"))</f>
        <v/>
      </c>
      <c r="L45" s="9"/>
    </row>
    <row r="46" customFormat="false" ht="15" hidden="false" customHeight="false" outlineLevel="0" collapsed="false">
      <c r="A46" s="12"/>
      <c r="B46" s="12"/>
      <c r="C46" s="12"/>
      <c r="D46" s="12"/>
      <c r="E46" s="12"/>
      <c r="F46" s="12"/>
      <c r="G46" s="12"/>
      <c r="H46" s="12"/>
      <c r="I46" s="12"/>
      <c r="J46" s="12"/>
      <c r="K46" s="18" t="str">
        <f aca="false">IF($B46="","",IF(OR($I46="",$I46=Lists!$D$3),"hypothesis — do not build H2–H6 on it","fact"))</f>
        <v/>
      </c>
      <c r="L46" s="9"/>
    </row>
    <row r="47" customFormat="false" ht="15" hidden="false" customHeight="false" outlineLevel="0" collapsed="false">
      <c r="A47" s="9"/>
      <c r="B47" s="9"/>
      <c r="C47" s="9"/>
      <c r="D47" s="9"/>
      <c r="E47" s="9"/>
      <c r="F47" s="9"/>
      <c r="G47" s="9"/>
      <c r="H47" s="9"/>
      <c r="I47" s="9"/>
      <c r="J47" s="9"/>
      <c r="K47" s="9"/>
      <c r="L47" s="9"/>
    </row>
    <row r="48" customFormat="false" ht="15" hidden="false" customHeight="false" outlineLevel="0" collapsed="false">
      <c r="A48" s="9"/>
      <c r="B48" s="9"/>
      <c r="C48" s="9"/>
      <c r="D48" s="9"/>
      <c r="E48" s="9"/>
      <c r="F48" s="9"/>
      <c r="G48" s="9"/>
      <c r="H48" s="9"/>
      <c r="I48" s="9"/>
      <c r="J48" s="9"/>
      <c r="K48" s="9"/>
      <c r="L48" s="9"/>
    </row>
    <row r="49" customFormat="false" ht="39.55" hidden="false" customHeight="false" outlineLevel="0" collapsed="false">
      <c r="A49" s="5" t="s">
        <v>70</v>
      </c>
      <c r="B49" s="9"/>
      <c r="C49" s="9"/>
      <c r="D49" s="9"/>
      <c r="E49" s="9"/>
      <c r="F49" s="9"/>
      <c r="G49" s="9"/>
      <c r="H49" s="9"/>
      <c r="I49" s="9"/>
      <c r="J49" s="9"/>
      <c r="K49" s="9"/>
      <c r="L49" s="9"/>
    </row>
    <row r="50" customFormat="false" ht="42" hidden="false" customHeight="true" outlineLevel="0" collapsed="false">
      <c r="A50" s="10" t="s">
        <v>71</v>
      </c>
      <c r="B50" s="10" t="s">
        <v>72</v>
      </c>
      <c r="C50" s="10" t="s">
        <v>73</v>
      </c>
      <c r="D50" s="9"/>
      <c r="E50" s="9"/>
      <c r="F50" s="9"/>
      <c r="G50" s="9"/>
      <c r="H50" s="9"/>
      <c r="I50" s="9"/>
      <c r="J50" s="9"/>
      <c r="K50" s="9"/>
      <c r="L50" s="9"/>
    </row>
    <row r="51" customFormat="false" ht="23.85" hidden="false" customHeight="false" outlineLevel="0" collapsed="false">
      <c r="A51" s="20" t="s">
        <v>74</v>
      </c>
      <c r="B51" s="21" t="s">
        <v>75</v>
      </c>
      <c r="C51" s="22"/>
      <c r="D51" s="9"/>
      <c r="E51" s="9"/>
      <c r="F51" s="9"/>
      <c r="G51" s="9"/>
      <c r="H51" s="9"/>
      <c r="I51" s="9"/>
      <c r="J51" s="9"/>
      <c r="K51" s="9"/>
      <c r="L51" s="9"/>
    </row>
    <row r="52" customFormat="false" ht="15" hidden="false" customHeight="false" outlineLevel="0" collapsed="false">
      <c r="A52" s="20" t="s">
        <v>76</v>
      </c>
      <c r="B52" s="21" t="s">
        <v>77</v>
      </c>
      <c r="C52" s="22"/>
      <c r="D52" s="9"/>
      <c r="E52" s="9"/>
      <c r="F52" s="9"/>
      <c r="G52" s="9"/>
      <c r="H52" s="9"/>
      <c r="I52" s="9"/>
      <c r="J52" s="9"/>
      <c r="K52" s="9"/>
      <c r="L52" s="9"/>
    </row>
    <row r="53" customFormat="false" ht="15" hidden="false" customHeight="false" outlineLevel="0" collapsed="false">
      <c r="A53" s="20" t="s">
        <v>78</v>
      </c>
      <c r="B53" s="21" t="s">
        <v>79</v>
      </c>
      <c r="C53" s="22"/>
      <c r="D53" s="9"/>
      <c r="E53" s="9"/>
      <c r="F53" s="9"/>
      <c r="G53" s="9"/>
      <c r="H53" s="9"/>
      <c r="I53" s="9"/>
      <c r="J53" s="9"/>
      <c r="K53" s="9"/>
      <c r="L53" s="9"/>
    </row>
    <row r="54" customFormat="false" ht="23.85" hidden="false" customHeight="false" outlineLevel="0" collapsed="false">
      <c r="A54" s="20" t="s">
        <v>80</v>
      </c>
      <c r="B54" s="21" t="s">
        <v>81</v>
      </c>
      <c r="C54" s="22"/>
      <c r="D54" s="9"/>
      <c r="E54" s="9"/>
      <c r="F54" s="9"/>
      <c r="G54" s="9"/>
      <c r="H54" s="9"/>
      <c r="I54" s="9"/>
      <c r="J54" s="9"/>
      <c r="K54" s="9"/>
      <c r="L54" s="9"/>
    </row>
    <row r="55" customFormat="false" ht="15" hidden="false" customHeight="false" outlineLevel="0" collapsed="false">
      <c r="A55" s="20" t="s">
        <v>82</v>
      </c>
      <c r="B55" s="21" t="s">
        <v>83</v>
      </c>
      <c r="C55" s="22"/>
      <c r="D55" s="9"/>
      <c r="E55" s="9"/>
      <c r="F55" s="9"/>
      <c r="G55" s="9"/>
      <c r="H55" s="9"/>
      <c r="I55" s="9"/>
      <c r="J55" s="9"/>
      <c r="K55" s="9"/>
      <c r="L55" s="9"/>
    </row>
    <row r="56" customFormat="false" ht="15" hidden="false" customHeight="false" outlineLevel="0" collapsed="false">
      <c r="A56" s="20" t="s">
        <v>84</v>
      </c>
      <c r="B56" s="21"/>
      <c r="C56" s="22"/>
      <c r="D56" s="9"/>
      <c r="E56" s="9"/>
      <c r="F56" s="9"/>
      <c r="G56" s="9"/>
      <c r="H56" s="9"/>
      <c r="I56" s="9"/>
      <c r="J56" s="9"/>
      <c r="K56" s="9"/>
      <c r="L56" s="9"/>
    </row>
    <row r="57" customFormat="false" ht="15" hidden="false" customHeight="false" outlineLevel="0" collapsed="false">
      <c r="A57" s="9"/>
      <c r="B57" s="9"/>
      <c r="C57" s="9"/>
      <c r="D57" s="9"/>
      <c r="E57" s="9"/>
      <c r="F57" s="9"/>
      <c r="G57" s="9"/>
      <c r="H57" s="9"/>
      <c r="I57" s="9"/>
      <c r="J57" s="9"/>
      <c r="K57" s="9"/>
      <c r="L57" s="9"/>
    </row>
    <row r="58" customFormat="false" ht="39.55" hidden="false" customHeight="false" outlineLevel="0" collapsed="false">
      <c r="A58" s="5" t="s">
        <v>85</v>
      </c>
      <c r="B58" s="9"/>
      <c r="C58" s="9"/>
      <c r="D58" s="9"/>
      <c r="E58" s="9"/>
      <c r="F58" s="9"/>
      <c r="G58" s="9"/>
      <c r="H58" s="9"/>
      <c r="I58" s="9"/>
      <c r="J58" s="9"/>
      <c r="K58" s="9"/>
      <c r="L58" s="9"/>
    </row>
    <row r="59" customFormat="false" ht="42" hidden="false" customHeight="true" outlineLevel="0" collapsed="false">
      <c r="A59" s="10" t="s">
        <v>86</v>
      </c>
      <c r="B59" s="10" t="s">
        <v>87</v>
      </c>
      <c r="C59" s="10" t="s">
        <v>88</v>
      </c>
      <c r="D59" s="10" t="s">
        <v>89</v>
      </c>
      <c r="E59" s="9"/>
      <c r="F59" s="9"/>
      <c r="G59" s="9"/>
      <c r="H59" s="9"/>
      <c r="I59" s="9"/>
      <c r="J59" s="9"/>
      <c r="K59" s="9"/>
      <c r="L59" s="9"/>
    </row>
    <row r="60" customFormat="false" ht="15" hidden="false" customHeight="false" outlineLevel="0" collapsed="false">
      <c r="A60" s="12"/>
      <c r="B60" s="12"/>
      <c r="C60" s="12"/>
      <c r="D60" s="22"/>
      <c r="E60" s="9"/>
      <c r="F60" s="9"/>
      <c r="G60" s="9"/>
      <c r="H60" s="9"/>
      <c r="I60" s="9"/>
      <c r="J60" s="9"/>
      <c r="K60" s="9"/>
      <c r="L60" s="9"/>
    </row>
    <row r="61" customFormat="false" ht="15" hidden="false" customHeight="false" outlineLevel="0" collapsed="false">
      <c r="A61" s="12"/>
      <c r="B61" s="12"/>
      <c r="C61" s="12"/>
      <c r="D61" s="22"/>
      <c r="E61" s="9"/>
      <c r="F61" s="9"/>
      <c r="G61" s="9"/>
      <c r="H61" s="9"/>
      <c r="I61" s="9"/>
      <c r="J61" s="9"/>
      <c r="K61" s="9"/>
      <c r="L61" s="9"/>
    </row>
    <row r="62" customFormat="false" ht="15" hidden="false" customHeight="false" outlineLevel="0" collapsed="false">
      <c r="A62" s="12"/>
      <c r="B62" s="12"/>
      <c r="C62" s="12"/>
      <c r="D62" s="22"/>
      <c r="E62" s="9"/>
      <c r="F62" s="9"/>
      <c r="G62" s="9"/>
      <c r="H62" s="9"/>
      <c r="I62" s="9"/>
      <c r="J62" s="9"/>
      <c r="K62" s="9"/>
      <c r="L62" s="9"/>
    </row>
    <row r="63" customFormat="false" ht="15" hidden="false" customHeight="false" outlineLevel="0" collapsed="false">
      <c r="A63" s="12"/>
      <c r="B63" s="12"/>
      <c r="C63" s="12"/>
      <c r="D63" s="22"/>
      <c r="E63" s="9"/>
      <c r="F63" s="9"/>
      <c r="G63" s="9"/>
      <c r="H63" s="9"/>
      <c r="I63" s="9"/>
      <c r="J63" s="9"/>
      <c r="K63" s="9"/>
      <c r="L63" s="9"/>
    </row>
    <row r="64" customFormat="false" ht="15" hidden="false" customHeight="false" outlineLevel="0" collapsed="false">
      <c r="A64" s="12"/>
      <c r="B64" s="12"/>
      <c r="C64" s="12"/>
      <c r="D64" s="22"/>
      <c r="E64" s="9"/>
      <c r="F64" s="9"/>
      <c r="G64" s="9"/>
      <c r="H64" s="9"/>
      <c r="I64" s="9"/>
      <c r="J64" s="9"/>
      <c r="K64" s="9"/>
      <c r="L64" s="9"/>
    </row>
  </sheetData>
  <conditionalFormatting sqref="K7:K46">
    <cfRule type="expression" priority="2" aboveAverage="0" equalAverage="0" bottom="0" percent="0" rank="0" text="" dxfId="1">
      <formula>$K7="hypothesis — do not build H2–H6 on it"</formula>
    </cfRule>
  </conditionalFormatting>
  <dataValidations count="3">
    <dataValidation allowBlank="true" errorStyle="stop" operator="between" showDropDown="false" showErrorMessage="false" showInputMessage="false" sqref="F7:F46" type="whole">
      <formula1>1</formula1>
      <formula2>5</formula2>
    </dataValidation>
    <dataValidation allowBlank="true" errorStyle="stop" operator="between" showDropDown="false" showErrorMessage="false" showInputMessage="false" sqref="I7:I46" type="list">
      <formula1>Lists!$D$3:$D$6</formula1>
      <formula2>0</formula2>
    </dataValidation>
    <dataValidation allowBlank="true" errorStyle="stop" operator="between" showDropDown="false" showErrorMessage="false" showInputMessage="false" sqref="J7:J46" type="list">
      <formula1>Lists!$X$3:$X$4</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18"/>
    <col collapsed="false" customWidth="true" hidden="false" outlineLevel="0" max="3" min="3" style="0" width="34"/>
    <col collapsed="false" customWidth="true" hidden="false" outlineLevel="0" max="4" min="4" style="0" width="26"/>
    <col collapsed="false" customWidth="true" hidden="false" outlineLevel="0" max="5" min="5" style="0" width="34"/>
    <col collapsed="false" customWidth="true" hidden="false" outlineLevel="0" max="6" min="6" style="0" width="16"/>
    <col collapsed="false" customWidth="true" hidden="false" outlineLevel="0" max="7" min="7" style="0" width="22"/>
    <col collapsed="false" customWidth="true" hidden="false" outlineLevel="0" max="8" min="8" style="0" width="30"/>
    <col collapsed="false" customWidth="true" hidden="false" outlineLevel="0" max="9" min="9" style="0" width="12"/>
  </cols>
  <sheetData>
    <row r="1" customFormat="false" ht="17.35" hidden="false" customHeight="false" outlineLevel="0" collapsed="false">
      <c r="A1" s="8" t="s">
        <v>15</v>
      </c>
      <c r="B1" s="9"/>
      <c r="C1" s="9"/>
      <c r="D1" s="9"/>
      <c r="E1" s="9"/>
      <c r="F1" s="9"/>
      <c r="G1" s="9"/>
      <c r="H1" s="9"/>
      <c r="I1" s="9"/>
      <c r="J1" s="9"/>
    </row>
    <row r="2" customFormat="false" ht="46.25" hidden="false" customHeight="false" outlineLevel="0" collapsed="false">
      <c r="A2" s="3" t="s">
        <v>90</v>
      </c>
      <c r="B2" s="9"/>
      <c r="C2" s="9"/>
      <c r="D2" s="9"/>
      <c r="E2" s="9"/>
      <c r="F2" s="9"/>
      <c r="G2" s="9"/>
      <c r="H2" s="9"/>
      <c r="I2" s="9"/>
      <c r="J2" s="9"/>
    </row>
    <row r="3" customFormat="false" ht="23.85" hidden="false" customHeight="false" outlineLevel="0" collapsed="false">
      <c r="A3" s="3" t="s">
        <v>91</v>
      </c>
      <c r="B3" s="9"/>
      <c r="C3" s="9"/>
      <c r="D3" s="9"/>
      <c r="E3" s="9"/>
      <c r="F3" s="9"/>
      <c r="G3" s="9"/>
      <c r="H3" s="9"/>
      <c r="I3" s="9"/>
      <c r="J3" s="9"/>
    </row>
    <row r="4" customFormat="false" ht="15" hidden="false" customHeight="false" outlineLevel="0" collapsed="false">
      <c r="A4" s="9"/>
      <c r="B4" s="9"/>
      <c r="C4" s="9"/>
      <c r="D4" s="9"/>
      <c r="E4" s="9"/>
      <c r="F4" s="9"/>
      <c r="G4" s="9"/>
      <c r="H4" s="9"/>
      <c r="I4" s="9"/>
      <c r="J4" s="9"/>
    </row>
    <row r="5" customFormat="false" ht="15" hidden="false" customHeight="false" outlineLevel="0" collapsed="false">
      <c r="A5" s="5" t="s">
        <v>27</v>
      </c>
      <c r="B5" s="9"/>
      <c r="C5" s="9"/>
      <c r="D5" s="9"/>
      <c r="E5" s="9"/>
      <c r="F5" s="9"/>
      <c r="G5" s="9"/>
      <c r="H5" s="9"/>
      <c r="I5" s="9"/>
      <c r="J5" s="9"/>
    </row>
    <row r="6" customFormat="false" ht="42" hidden="false" customHeight="true" outlineLevel="0" collapsed="false">
      <c r="A6" s="10" t="s">
        <v>92</v>
      </c>
      <c r="B6" s="10" t="s">
        <v>93</v>
      </c>
      <c r="C6" s="10" t="s">
        <v>94</v>
      </c>
      <c r="D6" s="10" t="s">
        <v>95</v>
      </c>
      <c r="E6" s="10" t="s">
        <v>96</v>
      </c>
      <c r="F6" s="10" t="s">
        <v>97</v>
      </c>
      <c r="G6" s="10" t="s">
        <v>98</v>
      </c>
      <c r="H6" s="10" t="s">
        <v>99</v>
      </c>
      <c r="I6" s="10" t="s">
        <v>100</v>
      </c>
      <c r="J6" s="9"/>
    </row>
    <row r="7" customFormat="false" ht="23.85" hidden="false" customHeight="false" outlineLevel="0" collapsed="false">
      <c r="A7" s="17" t="s">
        <v>101</v>
      </c>
      <c r="B7" s="17" t="s">
        <v>102</v>
      </c>
      <c r="C7" s="17"/>
      <c r="D7" s="17" t="s">
        <v>103</v>
      </c>
      <c r="E7" s="17" t="s">
        <v>104</v>
      </c>
      <c r="F7" s="17" t="s">
        <v>105</v>
      </c>
      <c r="G7" s="17" t="s">
        <v>106</v>
      </c>
      <c r="H7" s="17" t="s">
        <v>107</v>
      </c>
      <c r="I7" s="23" t="n">
        <f aca="false">IFERROR(MATCH($F7,Lists!$G$3:$G$6,0),"")</f>
        <v>1</v>
      </c>
      <c r="J7" s="19" t="s">
        <v>69</v>
      </c>
    </row>
    <row r="8" customFormat="false" ht="15" hidden="false" customHeight="false" outlineLevel="0" collapsed="false">
      <c r="A8" s="12"/>
      <c r="B8" s="12"/>
      <c r="C8" s="12"/>
      <c r="D8" s="12"/>
      <c r="E8" s="12"/>
      <c r="F8" s="12"/>
      <c r="G8" s="12"/>
      <c r="H8" s="12"/>
      <c r="I8" s="23" t="str">
        <f aca="false">IFERROR(MATCH($F8,Lists!$G$3:$G$6,0),"")</f>
        <v/>
      </c>
      <c r="J8" s="9"/>
    </row>
    <row r="9" customFormat="false" ht="15" hidden="false" customHeight="false" outlineLevel="0" collapsed="false">
      <c r="A9" s="12"/>
      <c r="B9" s="12"/>
      <c r="C9" s="12"/>
      <c r="D9" s="12"/>
      <c r="E9" s="12"/>
      <c r="F9" s="12"/>
      <c r="G9" s="12"/>
      <c r="H9" s="12"/>
      <c r="I9" s="23" t="str">
        <f aca="false">IFERROR(MATCH($F9,Lists!$G$3:$G$6,0),"")</f>
        <v/>
      </c>
      <c r="J9" s="9"/>
    </row>
    <row r="10" customFormat="false" ht="15" hidden="false" customHeight="false" outlineLevel="0" collapsed="false">
      <c r="A10" s="12"/>
      <c r="B10" s="12"/>
      <c r="C10" s="12"/>
      <c r="D10" s="12"/>
      <c r="E10" s="12"/>
      <c r="F10" s="12"/>
      <c r="G10" s="12"/>
      <c r="H10" s="12"/>
      <c r="I10" s="23" t="str">
        <f aca="false">IFERROR(MATCH($F10,Lists!$G$3:$G$6,0),"")</f>
        <v/>
      </c>
      <c r="J10" s="9"/>
    </row>
    <row r="11" customFormat="false" ht="15" hidden="false" customHeight="false" outlineLevel="0" collapsed="false">
      <c r="A11" s="12"/>
      <c r="B11" s="12"/>
      <c r="C11" s="12"/>
      <c r="D11" s="12"/>
      <c r="E11" s="12"/>
      <c r="F11" s="12"/>
      <c r="G11" s="12"/>
      <c r="H11" s="12"/>
      <c r="I11" s="23" t="str">
        <f aca="false">IFERROR(MATCH($F11,Lists!$G$3:$G$6,0),"")</f>
        <v/>
      </c>
      <c r="J11" s="9"/>
    </row>
    <row r="12" customFormat="false" ht="15" hidden="false" customHeight="false" outlineLevel="0" collapsed="false">
      <c r="A12" s="12"/>
      <c r="B12" s="12"/>
      <c r="C12" s="12"/>
      <c r="D12" s="12"/>
      <c r="E12" s="12"/>
      <c r="F12" s="12"/>
      <c r="G12" s="12"/>
      <c r="H12" s="12"/>
      <c r="I12" s="23" t="str">
        <f aca="false">IFERROR(MATCH($F12,Lists!$G$3:$G$6,0),"")</f>
        <v/>
      </c>
      <c r="J12" s="9"/>
    </row>
    <row r="13" customFormat="false" ht="15" hidden="false" customHeight="false" outlineLevel="0" collapsed="false">
      <c r="A13" s="12"/>
      <c r="B13" s="12"/>
      <c r="C13" s="12"/>
      <c r="D13" s="12"/>
      <c r="E13" s="12"/>
      <c r="F13" s="12"/>
      <c r="G13" s="12"/>
      <c r="H13" s="12"/>
      <c r="I13" s="23" t="str">
        <f aca="false">IFERROR(MATCH($F13,Lists!$G$3:$G$6,0),"")</f>
        <v/>
      </c>
      <c r="J13" s="9"/>
    </row>
    <row r="14" customFormat="false" ht="15" hidden="false" customHeight="false" outlineLevel="0" collapsed="false">
      <c r="A14" s="12"/>
      <c r="B14" s="12"/>
      <c r="C14" s="12"/>
      <c r="D14" s="12"/>
      <c r="E14" s="12"/>
      <c r="F14" s="12"/>
      <c r="G14" s="12"/>
      <c r="H14" s="12"/>
      <c r="I14" s="23" t="str">
        <f aca="false">IFERROR(MATCH($F14,Lists!$G$3:$G$6,0),"")</f>
        <v/>
      </c>
      <c r="J14" s="9"/>
    </row>
    <row r="15" customFormat="false" ht="15" hidden="false" customHeight="false" outlineLevel="0" collapsed="false">
      <c r="A15" s="12"/>
      <c r="B15" s="12"/>
      <c r="C15" s="12"/>
      <c r="D15" s="12"/>
      <c r="E15" s="12"/>
      <c r="F15" s="12"/>
      <c r="G15" s="12"/>
      <c r="H15" s="12"/>
      <c r="I15" s="23" t="str">
        <f aca="false">IFERROR(MATCH($F15,Lists!$G$3:$G$6,0),"")</f>
        <v/>
      </c>
      <c r="J15" s="9"/>
    </row>
    <row r="16" customFormat="false" ht="15" hidden="false" customHeight="false" outlineLevel="0" collapsed="false">
      <c r="A16" s="12"/>
      <c r="B16" s="12"/>
      <c r="C16" s="12"/>
      <c r="D16" s="12"/>
      <c r="E16" s="12"/>
      <c r="F16" s="12"/>
      <c r="G16" s="12"/>
      <c r="H16" s="12"/>
      <c r="I16" s="23" t="str">
        <f aca="false">IFERROR(MATCH($F16,Lists!$G$3:$G$6,0),"")</f>
        <v/>
      </c>
      <c r="J16" s="9"/>
    </row>
    <row r="17" customFormat="false" ht="15" hidden="false" customHeight="false" outlineLevel="0" collapsed="false">
      <c r="A17" s="12"/>
      <c r="B17" s="12"/>
      <c r="C17" s="12"/>
      <c r="D17" s="12"/>
      <c r="E17" s="12"/>
      <c r="F17" s="12"/>
      <c r="G17" s="12"/>
      <c r="H17" s="12"/>
      <c r="I17" s="23" t="str">
        <f aca="false">IFERROR(MATCH($F17,Lists!$G$3:$G$6,0),"")</f>
        <v/>
      </c>
      <c r="J17" s="9"/>
    </row>
    <row r="18" customFormat="false" ht="15" hidden="false" customHeight="false" outlineLevel="0" collapsed="false">
      <c r="A18" s="12"/>
      <c r="B18" s="12"/>
      <c r="C18" s="12"/>
      <c r="D18" s="12"/>
      <c r="E18" s="12"/>
      <c r="F18" s="12"/>
      <c r="G18" s="12"/>
      <c r="H18" s="12"/>
      <c r="I18" s="23" t="str">
        <f aca="false">IFERROR(MATCH($F18,Lists!$G$3:$G$6,0),"")</f>
        <v/>
      </c>
      <c r="J18" s="9"/>
    </row>
    <row r="19" customFormat="false" ht="15" hidden="false" customHeight="false" outlineLevel="0" collapsed="false">
      <c r="A19" s="12"/>
      <c r="B19" s="12"/>
      <c r="C19" s="12"/>
      <c r="D19" s="12"/>
      <c r="E19" s="12"/>
      <c r="F19" s="12"/>
      <c r="G19" s="12"/>
      <c r="H19" s="12"/>
      <c r="I19" s="23" t="str">
        <f aca="false">IFERROR(MATCH($F19,Lists!$G$3:$G$6,0),"")</f>
        <v/>
      </c>
      <c r="J19" s="9"/>
    </row>
    <row r="20" customFormat="false" ht="15" hidden="false" customHeight="false" outlineLevel="0" collapsed="false">
      <c r="A20" s="12"/>
      <c r="B20" s="12"/>
      <c r="C20" s="12"/>
      <c r="D20" s="12"/>
      <c r="E20" s="12"/>
      <c r="F20" s="12"/>
      <c r="G20" s="12"/>
      <c r="H20" s="12"/>
      <c r="I20" s="23" t="str">
        <f aca="false">IFERROR(MATCH($F20,Lists!$G$3:$G$6,0),"")</f>
        <v/>
      </c>
      <c r="J20" s="9"/>
    </row>
    <row r="21" customFormat="false" ht="15" hidden="false" customHeight="false" outlineLevel="0" collapsed="false">
      <c r="A21" s="12"/>
      <c r="B21" s="12"/>
      <c r="C21" s="12"/>
      <c r="D21" s="12"/>
      <c r="E21" s="12"/>
      <c r="F21" s="12"/>
      <c r="G21" s="12"/>
      <c r="H21" s="12"/>
      <c r="I21" s="23" t="str">
        <f aca="false">IFERROR(MATCH($F21,Lists!$G$3:$G$6,0),"")</f>
        <v/>
      </c>
      <c r="J21" s="9"/>
    </row>
    <row r="22" customFormat="false" ht="15" hidden="false" customHeight="false" outlineLevel="0" collapsed="false">
      <c r="A22" s="12"/>
      <c r="B22" s="12"/>
      <c r="C22" s="12"/>
      <c r="D22" s="12"/>
      <c r="E22" s="12"/>
      <c r="F22" s="12"/>
      <c r="G22" s="12"/>
      <c r="H22" s="12"/>
      <c r="I22" s="23" t="str">
        <f aca="false">IFERROR(MATCH($F22,Lists!$G$3:$G$6,0),"")</f>
        <v/>
      </c>
      <c r="J22" s="9"/>
    </row>
    <row r="23" customFormat="false" ht="15" hidden="false" customHeight="false" outlineLevel="0" collapsed="false">
      <c r="A23" s="12"/>
      <c r="B23" s="12"/>
      <c r="C23" s="12"/>
      <c r="D23" s="12"/>
      <c r="E23" s="12"/>
      <c r="F23" s="12"/>
      <c r="G23" s="12"/>
      <c r="H23" s="12"/>
      <c r="I23" s="23" t="str">
        <f aca="false">IFERROR(MATCH($F23,Lists!$G$3:$G$6,0),"")</f>
        <v/>
      </c>
      <c r="J23" s="9"/>
    </row>
    <row r="24" customFormat="false" ht="15" hidden="false" customHeight="false" outlineLevel="0" collapsed="false">
      <c r="A24" s="12"/>
      <c r="B24" s="12"/>
      <c r="C24" s="12"/>
      <c r="D24" s="12"/>
      <c r="E24" s="12"/>
      <c r="F24" s="12"/>
      <c r="G24" s="12"/>
      <c r="H24" s="12"/>
      <c r="I24" s="23" t="str">
        <f aca="false">IFERROR(MATCH($F24,Lists!$G$3:$G$6,0),"")</f>
        <v/>
      </c>
      <c r="J24" s="9"/>
    </row>
    <row r="25" customFormat="false" ht="15" hidden="false" customHeight="false" outlineLevel="0" collapsed="false">
      <c r="A25" s="12"/>
      <c r="B25" s="12"/>
      <c r="C25" s="12"/>
      <c r="D25" s="12"/>
      <c r="E25" s="12"/>
      <c r="F25" s="12"/>
      <c r="G25" s="12"/>
      <c r="H25" s="12"/>
      <c r="I25" s="23" t="str">
        <f aca="false">IFERROR(MATCH($F25,Lists!$G$3:$G$6,0),"")</f>
        <v/>
      </c>
      <c r="J25" s="9"/>
    </row>
    <row r="26" customFormat="false" ht="15" hidden="false" customHeight="false" outlineLevel="0" collapsed="false">
      <c r="A26" s="12"/>
      <c r="B26" s="12"/>
      <c r="C26" s="12"/>
      <c r="D26" s="12"/>
      <c r="E26" s="12"/>
      <c r="F26" s="12"/>
      <c r="G26" s="12"/>
      <c r="H26" s="12"/>
      <c r="I26" s="23" t="str">
        <f aca="false">IFERROR(MATCH($F26,Lists!$G$3:$G$6,0),"")</f>
        <v/>
      </c>
      <c r="J26" s="9"/>
    </row>
    <row r="27" customFormat="false" ht="15" hidden="false" customHeight="false" outlineLevel="0" collapsed="false">
      <c r="A27" s="12"/>
      <c r="B27" s="12"/>
      <c r="C27" s="12"/>
      <c r="D27" s="12"/>
      <c r="E27" s="12"/>
      <c r="F27" s="12"/>
      <c r="G27" s="12"/>
      <c r="H27" s="12"/>
      <c r="I27" s="23" t="str">
        <f aca="false">IFERROR(MATCH($F27,Lists!$G$3:$G$6,0),"")</f>
        <v/>
      </c>
      <c r="J27" s="9"/>
    </row>
    <row r="28" customFormat="false" ht="15" hidden="false" customHeight="false" outlineLevel="0" collapsed="false">
      <c r="A28" s="12"/>
      <c r="B28" s="12"/>
      <c r="C28" s="12"/>
      <c r="D28" s="12"/>
      <c r="E28" s="12"/>
      <c r="F28" s="12"/>
      <c r="G28" s="12"/>
      <c r="H28" s="12"/>
      <c r="I28" s="23" t="str">
        <f aca="false">IFERROR(MATCH($F28,Lists!$G$3:$G$6,0),"")</f>
        <v/>
      </c>
      <c r="J28" s="9"/>
    </row>
    <row r="29" customFormat="false" ht="15" hidden="false" customHeight="false" outlineLevel="0" collapsed="false">
      <c r="A29" s="12"/>
      <c r="B29" s="12"/>
      <c r="C29" s="12"/>
      <c r="D29" s="12"/>
      <c r="E29" s="12"/>
      <c r="F29" s="12"/>
      <c r="G29" s="12"/>
      <c r="H29" s="12"/>
      <c r="I29" s="23" t="str">
        <f aca="false">IFERROR(MATCH($F29,Lists!$G$3:$G$6,0),"")</f>
        <v/>
      </c>
      <c r="J29" s="9"/>
    </row>
    <row r="30" customFormat="false" ht="15" hidden="false" customHeight="false" outlineLevel="0" collapsed="false">
      <c r="A30" s="12"/>
      <c r="B30" s="12"/>
      <c r="C30" s="12"/>
      <c r="D30" s="12"/>
      <c r="E30" s="12"/>
      <c r="F30" s="12"/>
      <c r="G30" s="12"/>
      <c r="H30" s="12"/>
      <c r="I30" s="23" t="str">
        <f aca="false">IFERROR(MATCH($F30,Lists!$G$3:$G$6,0),"")</f>
        <v/>
      </c>
      <c r="J30" s="9"/>
    </row>
    <row r="31" customFormat="false" ht="15" hidden="false" customHeight="false" outlineLevel="0" collapsed="false">
      <c r="A31" s="12"/>
      <c r="B31" s="12"/>
      <c r="C31" s="12"/>
      <c r="D31" s="12"/>
      <c r="E31" s="12"/>
      <c r="F31" s="12"/>
      <c r="G31" s="12"/>
      <c r="H31" s="12"/>
      <c r="I31" s="23" t="str">
        <f aca="false">IFERROR(MATCH($F31,Lists!$G$3:$G$6,0),"")</f>
        <v/>
      </c>
      <c r="J31" s="9"/>
    </row>
    <row r="32" customFormat="false" ht="15" hidden="false" customHeight="false" outlineLevel="0" collapsed="false">
      <c r="A32" s="12"/>
      <c r="B32" s="12"/>
      <c r="C32" s="12"/>
      <c r="D32" s="12"/>
      <c r="E32" s="12"/>
      <c r="F32" s="12"/>
      <c r="G32" s="12"/>
      <c r="H32" s="12"/>
      <c r="I32" s="23" t="str">
        <f aca="false">IFERROR(MATCH($F32,Lists!$G$3:$G$6,0),"")</f>
        <v/>
      </c>
      <c r="J32" s="9"/>
    </row>
    <row r="33" customFormat="false" ht="15" hidden="false" customHeight="false" outlineLevel="0" collapsed="false">
      <c r="A33" s="12"/>
      <c r="B33" s="12"/>
      <c r="C33" s="12"/>
      <c r="D33" s="12"/>
      <c r="E33" s="12"/>
      <c r="F33" s="12"/>
      <c r="G33" s="12"/>
      <c r="H33" s="12"/>
      <c r="I33" s="23" t="str">
        <f aca="false">IFERROR(MATCH($F33,Lists!$G$3:$G$6,0),"")</f>
        <v/>
      </c>
      <c r="J33" s="9"/>
    </row>
    <row r="34" customFormat="false" ht="15" hidden="false" customHeight="false" outlineLevel="0" collapsed="false">
      <c r="A34" s="12"/>
      <c r="B34" s="12"/>
      <c r="C34" s="12"/>
      <c r="D34" s="12"/>
      <c r="E34" s="12"/>
      <c r="F34" s="12"/>
      <c r="G34" s="12"/>
      <c r="H34" s="12"/>
      <c r="I34" s="23" t="str">
        <f aca="false">IFERROR(MATCH($F34,Lists!$G$3:$G$6,0),"")</f>
        <v/>
      </c>
      <c r="J34" s="9"/>
    </row>
    <row r="35" customFormat="false" ht="15" hidden="false" customHeight="false" outlineLevel="0" collapsed="false">
      <c r="A35" s="12"/>
      <c r="B35" s="12"/>
      <c r="C35" s="12"/>
      <c r="D35" s="12"/>
      <c r="E35" s="12"/>
      <c r="F35" s="12"/>
      <c r="G35" s="12"/>
      <c r="H35" s="12"/>
      <c r="I35" s="23" t="str">
        <f aca="false">IFERROR(MATCH($F35,Lists!$G$3:$G$6,0),"")</f>
        <v/>
      </c>
      <c r="J35" s="9"/>
    </row>
    <row r="36" customFormat="false" ht="15" hidden="false" customHeight="false" outlineLevel="0" collapsed="false">
      <c r="A36" s="12"/>
      <c r="B36" s="12"/>
      <c r="C36" s="12"/>
      <c r="D36" s="12"/>
      <c r="E36" s="12"/>
      <c r="F36" s="12"/>
      <c r="G36" s="12"/>
      <c r="H36" s="12"/>
      <c r="I36" s="23" t="str">
        <f aca="false">IFERROR(MATCH($F36,Lists!$G$3:$G$6,0),"")</f>
        <v/>
      </c>
      <c r="J36" s="9"/>
    </row>
    <row r="37" customFormat="false" ht="15" hidden="false" customHeight="false" outlineLevel="0" collapsed="false">
      <c r="A37" s="12"/>
      <c r="B37" s="12"/>
      <c r="C37" s="12"/>
      <c r="D37" s="12"/>
      <c r="E37" s="12"/>
      <c r="F37" s="12"/>
      <c r="G37" s="12"/>
      <c r="H37" s="12"/>
      <c r="I37" s="23" t="str">
        <f aca="false">IFERROR(MATCH($F37,Lists!$G$3:$G$6,0),"")</f>
        <v/>
      </c>
      <c r="J37" s="9"/>
    </row>
    <row r="38" customFormat="false" ht="15" hidden="false" customHeight="false" outlineLevel="0" collapsed="false">
      <c r="A38" s="12"/>
      <c r="B38" s="12"/>
      <c r="C38" s="12"/>
      <c r="D38" s="12"/>
      <c r="E38" s="12"/>
      <c r="F38" s="12"/>
      <c r="G38" s="12"/>
      <c r="H38" s="12"/>
      <c r="I38" s="23" t="str">
        <f aca="false">IFERROR(MATCH($F38,Lists!$G$3:$G$6,0),"")</f>
        <v/>
      </c>
      <c r="J38" s="9"/>
    </row>
    <row r="39" customFormat="false" ht="15" hidden="false" customHeight="false" outlineLevel="0" collapsed="false">
      <c r="A39" s="12"/>
      <c r="B39" s="12"/>
      <c r="C39" s="12"/>
      <c r="D39" s="12"/>
      <c r="E39" s="12"/>
      <c r="F39" s="12"/>
      <c r="G39" s="12"/>
      <c r="H39" s="12"/>
      <c r="I39" s="23" t="str">
        <f aca="false">IFERROR(MATCH($F39,Lists!$G$3:$G$6,0),"")</f>
        <v/>
      </c>
      <c r="J39" s="9"/>
    </row>
    <row r="40" customFormat="false" ht="15" hidden="false" customHeight="false" outlineLevel="0" collapsed="false">
      <c r="A40" s="12"/>
      <c r="B40" s="12"/>
      <c r="C40" s="12"/>
      <c r="D40" s="12"/>
      <c r="E40" s="12"/>
      <c r="F40" s="12"/>
      <c r="G40" s="12"/>
      <c r="H40" s="12"/>
      <c r="I40" s="23" t="str">
        <f aca="false">IFERROR(MATCH($F40,Lists!$G$3:$G$6,0),"")</f>
        <v/>
      </c>
      <c r="J40" s="9"/>
    </row>
    <row r="41" customFormat="false" ht="15" hidden="false" customHeight="false" outlineLevel="0" collapsed="false">
      <c r="A41" s="12"/>
      <c r="B41" s="12"/>
      <c r="C41" s="12"/>
      <c r="D41" s="12"/>
      <c r="E41" s="12"/>
      <c r="F41" s="12"/>
      <c r="G41" s="12"/>
      <c r="H41" s="12"/>
      <c r="I41" s="23" t="str">
        <f aca="false">IFERROR(MATCH($F41,Lists!$G$3:$G$6,0),"")</f>
        <v/>
      </c>
      <c r="J41" s="9"/>
    </row>
    <row r="42" customFormat="false" ht="15" hidden="false" customHeight="false" outlineLevel="0" collapsed="false">
      <c r="A42" s="12"/>
      <c r="B42" s="12"/>
      <c r="C42" s="12"/>
      <c r="D42" s="12"/>
      <c r="E42" s="12"/>
      <c r="F42" s="12"/>
      <c r="G42" s="12"/>
      <c r="H42" s="12"/>
      <c r="I42" s="23" t="str">
        <f aca="false">IFERROR(MATCH($F42,Lists!$G$3:$G$6,0),"")</f>
        <v/>
      </c>
      <c r="J42" s="9"/>
    </row>
    <row r="43" customFormat="false" ht="15" hidden="false" customHeight="false" outlineLevel="0" collapsed="false">
      <c r="A43" s="12"/>
      <c r="B43" s="12"/>
      <c r="C43" s="12"/>
      <c r="D43" s="12"/>
      <c r="E43" s="12"/>
      <c r="F43" s="12"/>
      <c r="G43" s="12"/>
      <c r="H43" s="12"/>
      <c r="I43" s="23" t="str">
        <f aca="false">IFERROR(MATCH($F43,Lists!$G$3:$G$6,0),"")</f>
        <v/>
      </c>
      <c r="J43" s="9"/>
    </row>
    <row r="44" customFormat="false" ht="15" hidden="false" customHeight="false" outlineLevel="0" collapsed="false">
      <c r="A44" s="12"/>
      <c r="B44" s="12"/>
      <c r="C44" s="12"/>
      <c r="D44" s="12"/>
      <c r="E44" s="12"/>
      <c r="F44" s="12"/>
      <c r="G44" s="12"/>
      <c r="H44" s="12"/>
      <c r="I44" s="23" t="str">
        <f aca="false">IFERROR(MATCH($F44,Lists!$G$3:$G$6,0),"")</f>
        <v/>
      </c>
      <c r="J44" s="9"/>
    </row>
    <row r="45" customFormat="false" ht="15" hidden="false" customHeight="false" outlineLevel="0" collapsed="false">
      <c r="A45" s="12"/>
      <c r="B45" s="12"/>
      <c r="C45" s="12"/>
      <c r="D45" s="12"/>
      <c r="E45" s="12"/>
      <c r="F45" s="12"/>
      <c r="G45" s="12"/>
      <c r="H45" s="12"/>
      <c r="I45" s="23" t="str">
        <f aca="false">IFERROR(MATCH($F45,Lists!$G$3:$G$6,0),"")</f>
        <v/>
      </c>
      <c r="J45" s="9"/>
    </row>
    <row r="46" customFormat="false" ht="15" hidden="false" customHeight="false" outlineLevel="0" collapsed="false">
      <c r="A46" s="12"/>
      <c r="B46" s="12"/>
      <c r="C46" s="12"/>
      <c r="D46" s="12"/>
      <c r="E46" s="12"/>
      <c r="F46" s="12"/>
      <c r="G46" s="12"/>
      <c r="H46" s="12"/>
      <c r="I46" s="23" t="str">
        <f aca="false">IFERROR(MATCH($F46,Lists!$G$3:$G$6,0),"")</f>
        <v/>
      </c>
      <c r="J46" s="9"/>
    </row>
    <row r="47" customFormat="false" ht="15" hidden="false" customHeight="false" outlineLevel="0" collapsed="false">
      <c r="A47" s="9"/>
      <c r="B47" s="9"/>
      <c r="C47" s="9"/>
      <c r="D47" s="9"/>
      <c r="E47" s="9"/>
      <c r="F47" s="9"/>
      <c r="G47" s="9"/>
      <c r="H47" s="9"/>
      <c r="I47" s="9"/>
      <c r="J47" s="9"/>
    </row>
    <row r="48" customFormat="false" ht="15" hidden="false" customHeight="false" outlineLevel="0" collapsed="false">
      <c r="A48" s="9"/>
      <c r="B48" s="9"/>
      <c r="C48" s="9"/>
      <c r="D48" s="9"/>
      <c r="E48" s="9"/>
      <c r="F48" s="9"/>
      <c r="G48" s="9"/>
      <c r="H48" s="9"/>
      <c r="I48" s="9"/>
      <c r="J48" s="9"/>
    </row>
    <row r="49" customFormat="false" ht="35.05" hidden="false" customHeight="false" outlineLevel="0" collapsed="false">
      <c r="A49" s="3" t="s">
        <v>108</v>
      </c>
      <c r="B49" s="9"/>
      <c r="C49" s="9"/>
      <c r="D49" s="9"/>
      <c r="E49" s="9"/>
      <c r="F49" s="9"/>
      <c r="G49" s="9"/>
      <c r="H49" s="9"/>
      <c r="I49" s="9"/>
      <c r="J49" s="9"/>
    </row>
    <row r="50" customFormat="false" ht="46.25" hidden="false" customHeight="false" outlineLevel="0" collapsed="false">
      <c r="A50" s="3" t="s">
        <v>109</v>
      </c>
      <c r="B50" s="9"/>
      <c r="C50" s="9"/>
      <c r="D50" s="9"/>
      <c r="E50" s="9"/>
      <c r="F50" s="9"/>
      <c r="G50" s="9"/>
      <c r="H50" s="9"/>
      <c r="I50" s="9"/>
      <c r="J50" s="9"/>
    </row>
    <row r="51" customFormat="false" ht="35.05" hidden="false" customHeight="false" outlineLevel="0" collapsed="false">
      <c r="A51" s="3" t="s">
        <v>110</v>
      </c>
      <c r="B51" s="9"/>
      <c r="C51" s="9"/>
      <c r="D51" s="9"/>
      <c r="E51" s="9"/>
      <c r="F51" s="9"/>
      <c r="G51" s="9"/>
      <c r="H51" s="9"/>
      <c r="I51" s="9"/>
      <c r="J51" s="9"/>
    </row>
    <row r="52" customFormat="false" ht="23.85" hidden="false" customHeight="false" outlineLevel="0" collapsed="false">
      <c r="A52" s="3" t="s">
        <v>111</v>
      </c>
      <c r="B52" s="9"/>
      <c r="C52" s="9"/>
      <c r="D52" s="9"/>
      <c r="E52" s="9"/>
      <c r="F52" s="9"/>
      <c r="G52" s="9"/>
      <c r="H52" s="9"/>
      <c r="I52" s="9"/>
      <c r="J52" s="9"/>
    </row>
    <row r="53" customFormat="false" ht="15" hidden="false" customHeight="false" outlineLevel="0" collapsed="false">
      <c r="A53" s="9"/>
      <c r="B53" s="9"/>
      <c r="C53" s="9"/>
      <c r="D53" s="9"/>
      <c r="E53" s="9"/>
      <c r="F53" s="9"/>
      <c r="G53" s="9"/>
      <c r="H53" s="9"/>
      <c r="I53" s="9"/>
      <c r="J53" s="9"/>
    </row>
    <row r="54" customFormat="false" ht="15" hidden="false" customHeight="false" outlineLevel="0" collapsed="false">
      <c r="A54" s="14" t="s">
        <v>112</v>
      </c>
      <c r="B54" s="24" t="n">
        <f aca="false">IF(COUNTA($A$7:$A$46)=0,"",COUNTIF($B$7:$B$46,Lists!$E$3)/COUNTA($A$7:$A$46))</f>
        <v>1</v>
      </c>
      <c r="C54" s="9"/>
      <c r="D54" s="9"/>
      <c r="E54" s="9"/>
      <c r="F54" s="9"/>
      <c r="G54" s="9"/>
      <c r="H54" s="9"/>
      <c r="I54" s="9"/>
      <c r="J54" s="9"/>
    </row>
    <row r="55" customFormat="false" ht="35.05" hidden="false" customHeight="false" outlineLevel="0" collapsed="false">
      <c r="A55" s="3" t="s">
        <v>113</v>
      </c>
      <c r="B55" s="9"/>
      <c r="C55" s="9"/>
      <c r="D55" s="9"/>
      <c r="E55" s="9"/>
      <c r="F55" s="9"/>
      <c r="G55" s="9"/>
      <c r="H55" s="9"/>
      <c r="I55" s="9"/>
      <c r="J55" s="9"/>
    </row>
  </sheetData>
  <conditionalFormatting sqref="F7:F46">
    <cfRule type="expression" priority="2" aboveAverage="0" equalAverage="0" bottom="0" percent="0" rank="0" text="" dxfId="0">
      <formula>$F7="gap"</formula>
    </cfRule>
    <cfRule type="expression" priority="3" aboveAverage="0" equalAverage="0" bottom="0" percent="0" rank="0" text="" dxfId="1">
      <formula>$F7="mismatch"</formula>
    </cfRule>
  </conditionalFormatting>
  <conditionalFormatting sqref="B54">
    <cfRule type="expression" priority="4" aboveAverage="0" equalAverage="0" bottom="0" percent="0" rank="0" text="" dxfId="0">
      <formula>AND($B54&lt;&gt;"",$B54&gt;0.7)</formula>
    </cfRule>
  </conditionalFormatting>
  <dataValidations count="4">
    <dataValidation allowBlank="true" errorStyle="stop" operator="between" showDropDown="false" showErrorMessage="false" showInputMessage="false" sqref="B7:B46" type="list">
      <formula1>Lists!$E$3:$E$7</formula1>
      <formula2>0</formula2>
    </dataValidation>
    <dataValidation allowBlank="true" errorStyle="stop" operator="between" showDropDown="false" showErrorMessage="false" showInputMessage="false" sqref="C7:C46" type="list">
      <formula1>A2_H1_Pain!$B$7:$B$46</formula1>
      <formula2>0</formula2>
    </dataValidation>
    <dataValidation allowBlank="true" errorStyle="stop" operator="between" showDropDown="false" showErrorMessage="false" showInputMessage="false" sqref="D7:D46" type="list">
      <formula1>Lists!$F$3:$F$7</formula1>
      <formula2>0</formula2>
    </dataValidation>
    <dataValidation allowBlank="true" errorStyle="stop" operator="between" showDropDown="false" showErrorMessage="false" showInputMessage="false" sqref="F7:F46" type="list">
      <formula1>Lists!$G$3:$G$6</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32"/>
    <col collapsed="false" customWidth="true" hidden="false" outlineLevel="0" max="3" min="3" style="0" width="18"/>
    <col collapsed="false" customWidth="true" hidden="false" outlineLevel="0" max="4" min="4" style="0" width="30"/>
    <col collapsed="false" customWidth="true" hidden="false" outlineLevel="0" max="5" min="5" style="0" width="38"/>
    <col collapsed="false" customWidth="true" hidden="false" outlineLevel="0" max="6" min="6" style="0" width="18"/>
    <col collapsed="false" customWidth="true" hidden="false" outlineLevel="0" max="7" min="7" style="0" width="22"/>
    <col collapsed="false" customWidth="true" hidden="false" outlineLevel="0" max="8" min="8" style="0" width="24"/>
    <col collapsed="false" customWidth="true" hidden="false" outlineLevel="0" max="9" min="9" style="0" width="34"/>
  </cols>
  <sheetData>
    <row r="1" customFormat="false" ht="17.35" hidden="false" customHeight="false" outlineLevel="0" collapsed="false">
      <c r="A1" s="8" t="s">
        <v>16</v>
      </c>
      <c r="B1" s="9"/>
      <c r="C1" s="9"/>
      <c r="D1" s="9"/>
      <c r="E1" s="9"/>
      <c r="F1" s="9"/>
      <c r="G1" s="9"/>
      <c r="H1" s="9"/>
      <c r="I1" s="9"/>
      <c r="J1" s="9"/>
    </row>
    <row r="2" customFormat="false" ht="57.45" hidden="false" customHeight="false" outlineLevel="0" collapsed="false">
      <c r="A2" s="3" t="s">
        <v>114</v>
      </c>
      <c r="B2" s="9"/>
      <c r="C2" s="9"/>
      <c r="D2" s="9"/>
      <c r="E2" s="9"/>
      <c r="F2" s="9"/>
      <c r="G2" s="9"/>
      <c r="H2" s="9"/>
      <c r="I2" s="9"/>
      <c r="J2" s="9"/>
    </row>
    <row r="3" customFormat="false" ht="23.85" hidden="false" customHeight="false" outlineLevel="0" collapsed="false">
      <c r="A3" s="3" t="s">
        <v>115</v>
      </c>
      <c r="B3" s="9"/>
      <c r="C3" s="9"/>
      <c r="D3" s="9"/>
      <c r="E3" s="9"/>
      <c r="F3" s="9"/>
      <c r="G3" s="9"/>
      <c r="H3" s="9"/>
      <c r="I3" s="9"/>
      <c r="J3" s="9"/>
    </row>
    <row r="4" customFormat="false" ht="15" hidden="false" customHeight="false" outlineLevel="0" collapsed="false">
      <c r="A4" s="9"/>
      <c r="B4" s="9"/>
      <c r="C4" s="9"/>
      <c r="D4" s="9"/>
      <c r="E4" s="9"/>
      <c r="F4" s="9"/>
      <c r="G4" s="9"/>
      <c r="H4" s="9"/>
      <c r="I4" s="9"/>
      <c r="J4" s="9"/>
    </row>
    <row r="5" customFormat="false" ht="15" hidden="false" customHeight="false" outlineLevel="0" collapsed="false">
      <c r="A5" s="5" t="s">
        <v>27</v>
      </c>
      <c r="B5" s="9"/>
      <c r="C5" s="9"/>
      <c r="D5" s="9"/>
      <c r="E5" s="9"/>
      <c r="F5" s="9"/>
      <c r="G5" s="9"/>
      <c r="H5" s="9"/>
      <c r="I5" s="9"/>
      <c r="J5" s="9"/>
    </row>
    <row r="6" customFormat="false" ht="42" hidden="false" customHeight="true" outlineLevel="0" collapsed="false">
      <c r="A6" s="10" t="s">
        <v>116</v>
      </c>
      <c r="B6" s="10" t="s">
        <v>117</v>
      </c>
      <c r="C6" s="10" t="s">
        <v>118</v>
      </c>
      <c r="D6" s="10" t="s">
        <v>119</v>
      </c>
      <c r="E6" s="10" t="s">
        <v>120</v>
      </c>
      <c r="F6" s="10" t="s">
        <v>121</v>
      </c>
      <c r="G6" s="10" t="s">
        <v>122</v>
      </c>
      <c r="H6" s="10" t="s">
        <v>123</v>
      </c>
      <c r="I6" s="10" t="s">
        <v>124</v>
      </c>
      <c r="J6" s="9"/>
    </row>
    <row r="7" customFormat="false" ht="23.85" hidden="false" customHeight="false" outlineLevel="0" collapsed="false">
      <c r="A7" s="17"/>
      <c r="B7" s="17" t="s">
        <v>125</v>
      </c>
      <c r="C7" s="17" t="s">
        <v>126</v>
      </c>
      <c r="D7" s="17" t="s">
        <v>127</v>
      </c>
      <c r="E7" s="17" t="s">
        <v>128</v>
      </c>
      <c r="F7" s="17" t="s">
        <v>129</v>
      </c>
      <c r="G7" s="17" t="s">
        <v>130</v>
      </c>
      <c r="H7" s="17" t="s">
        <v>131</v>
      </c>
      <c r="I7" s="18" t="str">
        <f aca="false">IF($B7="","",IF($A7="","orphan — producing, but not promised or visible","connected"))</f>
        <v>orphan — producing, but not promised or visible</v>
      </c>
      <c r="J7" s="19" t="s">
        <v>69</v>
      </c>
    </row>
    <row r="8" customFormat="false" ht="15" hidden="false" customHeight="false" outlineLevel="0" collapsed="false">
      <c r="A8" s="12"/>
      <c r="B8" s="12"/>
      <c r="C8" s="12"/>
      <c r="D8" s="12"/>
      <c r="E8" s="12"/>
      <c r="F8" s="12"/>
      <c r="G8" s="12"/>
      <c r="H8" s="12"/>
      <c r="I8" s="18" t="str">
        <f aca="false">IF($B8="","",IF($A8="","orphan — producing, but not promised or visible","connected"))</f>
        <v/>
      </c>
      <c r="J8" s="9"/>
    </row>
    <row r="9" customFormat="false" ht="15" hidden="false" customHeight="false" outlineLevel="0" collapsed="false">
      <c r="A9" s="12"/>
      <c r="B9" s="12"/>
      <c r="C9" s="12"/>
      <c r="D9" s="12"/>
      <c r="E9" s="12"/>
      <c r="F9" s="12"/>
      <c r="G9" s="12"/>
      <c r="H9" s="12"/>
      <c r="I9" s="18" t="str">
        <f aca="false">IF($B9="","",IF($A9="","orphan — producing, but not promised or visible","connected"))</f>
        <v/>
      </c>
      <c r="J9" s="9"/>
    </row>
    <row r="10" customFormat="false" ht="15" hidden="false" customHeight="false" outlineLevel="0" collapsed="false">
      <c r="A10" s="12"/>
      <c r="B10" s="12"/>
      <c r="C10" s="12"/>
      <c r="D10" s="12"/>
      <c r="E10" s="12"/>
      <c r="F10" s="12"/>
      <c r="G10" s="12"/>
      <c r="H10" s="12"/>
      <c r="I10" s="18" t="str">
        <f aca="false">IF($B10="","",IF($A10="","orphan — producing, but not promised or visible","connected"))</f>
        <v/>
      </c>
      <c r="J10" s="9"/>
    </row>
    <row r="11" customFormat="false" ht="15" hidden="false" customHeight="false" outlineLevel="0" collapsed="false">
      <c r="A11" s="12"/>
      <c r="B11" s="12"/>
      <c r="C11" s="12"/>
      <c r="D11" s="12"/>
      <c r="E11" s="12"/>
      <c r="F11" s="12"/>
      <c r="G11" s="12"/>
      <c r="H11" s="12"/>
      <c r="I11" s="18" t="str">
        <f aca="false">IF($B11="","",IF($A11="","orphan — producing, but not promised or visible","connected"))</f>
        <v/>
      </c>
      <c r="J11" s="9"/>
    </row>
    <row r="12" customFormat="false" ht="15" hidden="false" customHeight="false" outlineLevel="0" collapsed="false">
      <c r="A12" s="12"/>
      <c r="B12" s="12"/>
      <c r="C12" s="12"/>
      <c r="D12" s="12"/>
      <c r="E12" s="12"/>
      <c r="F12" s="12"/>
      <c r="G12" s="12"/>
      <c r="H12" s="12"/>
      <c r="I12" s="18" t="str">
        <f aca="false">IF($B12="","",IF($A12="","orphan — producing, but not promised or visible","connected"))</f>
        <v/>
      </c>
      <c r="J12" s="9"/>
    </row>
    <row r="13" customFormat="false" ht="15" hidden="false" customHeight="false" outlineLevel="0" collapsed="false">
      <c r="A13" s="12"/>
      <c r="B13" s="12"/>
      <c r="C13" s="12"/>
      <c r="D13" s="12"/>
      <c r="E13" s="12"/>
      <c r="F13" s="12"/>
      <c r="G13" s="12"/>
      <c r="H13" s="12"/>
      <c r="I13" s="18" t="str">
        <f aca="false">IF($B13="","",IF($A13="","orphan — producing, but not promised or visible","connected"))</f>
        <v/>
      </c>
      <c r="J13" s="9"/>
    </row>
    <row r="14" customFormat="false" ht="15" hidden="false" customHeight="false" outlineLevel="0" collapsed="false">
      <c r="A14" s="12"/>
      <c r="B14" s="12"/>
      <c r="C14" s="12"/>
      <c r="D14" s="12"/>
      <c r="E14" s="12"/>
      <c r="F14" s="12"/>
      <c r="G14" s="12"/>
      <c r="H14" s="12"/>
      <c r="I14" s="18" t="str">
        <f aca="false">IF($B14="","",IF($A14="","orphan — producing, but not promised or visible","connected"))</f>
        <v/>
      </c>
      <c r="J14" s="9"/>
    </row>
    <row r="15" customFormat="false" ht="15" hidden="false" customHeight="false" outlineLevel="0" collapsed="false">
      <c r="A15" s="12"/>
      <c r="B15" s="12"/>
      <c r="C15" s="12"/>
      <c r="D15" s="12"/>
      <c r="E15" s="12"/>
      <c r="F15" s="12"/>
      <c r="G15" s="12"/>
      <c r="H15" s="12"/>
      <c r="I15" s="18" t="str">
        <f aca="false">IF($B15="","",IF($A15="","orphan — producing, but not promised or visible","connected"))</f>
        <v/>
      </c>
      <c r="J15" s="9"/>
    </row>
    <row r="16" customFormat="false" ht="15" hidden="false" customHeight="false" outlineLevel="0" collapsed="false">
      <c r="A16" s="12"/>
      <c r="B16" s="12"/>
      <c r="C16" s="12"/>
      <c r="D16" s="12"/>
      <c r="E16" s="12"/>
      <c r="F16" s="12"/>
      <c r="G16" s="12"/>
      <c r="H16" s="12"/>
      <c r="I16" s="18" t="str">
        <f aca="false">IF($B16="","",IF($A16="","orphan — producing, but not promised or visible","connected"))</f>
        <v/>
      </c>
      <c r="J16" s="9"/>
    </row>
    <row r="17" customFormat="false" ht="15" hidden="false" customHeight="false" outlineLevel="0" collapsed="false">
      <c r="A17" s="12"/>
      <c r="B17" s="12"/>
      <c r="C17" s="12"/>
      <c r="D17" s="12"/>
      <c r="E17" s="12"/>
      <c r="F17" s="12"/>
      <c r="G17" s="12"/>
      <c r="H17" s="12"/>
      <c r="I17" s="18" t="str">
        <f aca="false">IF($B17="","",IF($A17="","orphan — producing, but not promised or visible","connected"))</f>
        <v/>
      </c>
      <c r="J17" s="9"/>
    </row>
    <row r="18" customFormat="false" ht="15" hidden="false" customHeight="false" outlineLevel="0" collapsed="false">
      <c r="A18" s="12"/>
      <c r="B18" s="12"/>
      <c r="C18" s="12"/>
      <c r="D18" s="12"/>
      <c r="E18" s="12"/>
      <c r="F18" s="12"/>
      <c r="G18" s="12"/>
      <c r="H18" s="12"/>
      <c r="I18" s="18" t="str">
        <f aca="false">IF($B18="","",IF($A18="","orphan — producing, but not promised or visible","connected"))</f>
        <v/>
      </c>
      <c r="J18" s="9"/>
    </row>
    <row r="19" customFormat="false" ht="15" hidden="false" customHeight="false" outlineLevel="0" collapsed="false">
      <c r="A19" s="12"/>
      <c r="B19" s="12"/>
      <c r="C19" s="12"/>
      <c r="D19" s="12"/>
      <c r="E19" s="12"/>
      <c r="F19" s="12"/>
      <c r="G19" s="12"/>
      <c r="H19" s="12"/>
      <c r="I19" s="18" t="str">
        <f aca="false">IF($B19="","",IF($A19="","orphan — producing, but not promised or visible","connected"))</f>
        <v/>
      </c>
      <c r="J19" s="9"/>
    </row>
    <row r="20" customFormat="false" ht="15" hidden="false" customHeight="false" outlineLevel="0" collapsed="false">
      <c r="A20" s="12"/>
      <c r="B20" s="12"/>
      <c r="C20" s="12"/>
      <c r="D20" s="12"/>
      <c r="E20" s="12"/>
      <c r="F20" s="12"/>
      <c r="G20" s="12"/>
      <c r="H20" s="12"/>
      <c r="I20" s="18" t="str">
        <f aca="false">IF($B20="","",IF($A20="","orphan — producing, but not promised or visible","connected"))</f>
        <v/>
      </c>
      <c r="J20" s="9"/>
    </row>
    <row r="21" customFormat="false" ht="15" hidden="false" customHeight="false" outlineLevel="0" collapsed="false">
      <c r="A21" s="12"/>
      <c r="B21" s="12"/>
      <c r="C21" s="12"/>
      <c r="D21" s="12"/>
      <c r="E21" s="12"/>
      <c r="F21" s="12"/>
      <c r="G21" s="12"/>
      <c r="H21" s="12"/>
      <c r="I21" s="18" t="str">
        <f aca="false">IF($B21="","",IF($A21="","orphan — producing, but not promised or visible","connected"))</f>
        <v/>
      </c>
      <c r="J21" s="9"/>
    </row>
    <row r="22" customFormat="false" ht="15" hidden="false" customHeight="false" outlineLevel="0" collapsed="false">
      <c r="A22" s="12"/>
      <c r="B22" s="12"/>
      <c r="C22" s="12"/>
      <c r="D22" s="12"/>
      <c r="E22" s="12"/>
      <c r="F22" s="12"/>
      <c r="G22" s="12"/>
      <c r="H22" s="12"/>
      <c r="I22" s="18" t="str">
        <f aca="false">IF($B22="","",IF($A22="","orphan — producing, but not promised or visible","connected"))</f>
        <v/>
      </c>
      <c r="J22" s="9"/>
    </row>
    <row r="23" customFormat="false" ht="15" hidden="false" customHeight="false" outlineLevel="0" collapsed="false">
      <c r="A23" s="12"/>
      <c r="B23" s="12"/>
      <c r="C23" s="12"/>
      <c r="D23" s="12"/>
      <c r="E23" s="12"/>
      <c r="F23" s="12"/>
      <c r="G23" s="12"/>
      <c r="H23" s="12"/>
      <c r="I23" s="18" t="str">
        <f aca="false">IF($B23="","",IF($A23="","orphan — producing, but not promised or visible","connected"))</f>
        <v/>
      </c>
      <c r="J23" s="9"/>
    </row>
    <row r="24" customFormat="false" ht="15" hidden="false" customHeight="false" outlineLevel="0" collapsed="false">
      <c r="A24" s="12"/>
      <c r="B24" s="12"/>
      <c r="C24" s="12"/>
      <c r="D24" s="12"/>
      <c r="E24" s="12"/>
      <c r="F24" s="12"/>
      <c r="G24" s="12"/>
      <c r="H24" s="12"/>
      <c r="I24" s="18" t="str">
        <f aca="false">IF($B24="","",IF($A24="","orphan — producing, but not promised or visible","connected"))</f>
        <v/>
      </c>
      <c r="J24" s="9"/>
    </row>
    <row r="25" customFormat="false" ht="15" hidden="false" customHeight="false" outlineLevel="0" collapsed="false">
      <c r="A25" s="12"/>
      <c r="B25" s="12"/>
      <c r="C25" s="12"/>
      <c r="D25" s="12"/>
      <c r="E25" s="12"/>
      <c r="F25" s="12"/>
      <c r="G25" s="12"/>
      <c r="H25" s="12"/>
      <c r="I25" s="18" t="str">
        <f aca="false">IF($B25="","",IF($A25="","orphan — producing, but not promised or visible","connected"))</f>
        <v/>
      </c>
      <c r="J25" s="9"/>
    </row>
    <row r="26" customFormat="false" ht="15" hidden="false" customHeight="false" outlineLevel="0" collapsed="false">
      <c r="A26" s="12"/>
      <c r="B26" s="12"/>
      <c r="C26" s="12"/>
      <c r="D26" s="12"/>
      <c r="E26" s="12"/>
      <c r="F26" s="12"/>
      <c r="G26" s="12"/>
      <c r="H26" s="12"/>
      <c r="I26" s="18" t="str">
        <f aca="false">IF($B26="","",IF($A26="","orphan — producing, but not promised or visible","connected"))</f>
        <v/>
      </c>
      <c r="J26" s="9"/>
    </row>
    <row r="27" customFormat="false" ht="15" hidden="false" customHeight="false" outlineLevel="0" collapsed="false">
      <c r="A27" s="12"/>
      <c r="B27" s="12"/>
      <c r="C27" s="12"/>
      <c r="D27" s="12"/>
      <c r="E27" s="12"/>
      <c r="F27" s="12"/>
      <c r="G27" s="12"/>
      <c r="H27" s="12"/>
      <c r="I27" s="18" t="str">
        <f aca="false">IF($B27="","",IF($A27="","orphan — producing, but not promised or visible","connected"))</f>
        <v/>
      </c>
      <c r="J27" s="9"/>
    </row>
    <row r="28" customFormat="false" ht="15" hidden="false" customHeight="false" outlineLevel="0" collapsed="false">
      <c r="A28" s="12"/>
      <c r="B28" s="12"/>
      <c r="C28" s="12"/>
      <c r="D28" s="12"/>
      <c r="E28" s="12"/>
      <c r="F28" s="12"/>
      <c r="G28" s="12"/>
      <c r="H28" s="12"/>
      <c r="I28" s="18" t="str">
        <f aca="false">IF($B28="","",IF($A28="","orphan — producing, but not promised or visible","connected"))</f>
        <v/>
      </c>
      <c r="J28" s="9"/>
    </row>
    <row r="29" customFormat="false" ht="15" hidden="false" customHeight="false" outlineLevel="0" collapsed="false">
      <c r="A29" s="12"/>
      <c r="B29" s="12"/>
      <c r="C29" s="12"/>
      <c r="D29" s="12"/>
      <c r="E29" s="12"/>
      <c r="F29" s="12"/>
      <c r="G29" s="12"/>
      <c r="H29" s="12"/>
      <c r="I29" s="18" t="str">
        <f aca="false">IF($B29="","",IF($A29="","orphan — producing, but not promised or visible","connected"))</f>
        <v/>
      </c>
      <c r="J29" s="9"/>
    </row>
    <row r="30" customFormat="false" ht="15" hidden="false" customHeight="false" outlineLevel="0" collapsed="false">
      <c r="A30" s="12"/>
      <c r="B30" s="12"/>
      <c r="C30" s="12"/>
      <c r="D30" s="12"/>
      <c r="E30" s="12"/>
      <c r="F30" s="12"/>
      <c r="G30" s="12"/>
      <c r="H30" s="12"/>
      <c r="I30" s="18" t="str">
        <f aca="false">IF($B30="","",IF($A30="","orphan — producing, but not promised or visible","connected"))</f>
        <v/>
      </c>
      <c r="J30" s="9"/>
    </row>
    <row r="31" customFormat="false" ht="15" hidden="false" customHeight="false" outlineLevel="0" collapsed="false">
      <c r="A31" s="12"/>
      <c r="B31" s="12"/>
      <c r="C31" s="12"/>
      <c r="D31" s="12"/>
      <c r="E31" s="12"/>
      <c r="F31" s="12"/>
      <c r="G31" s="12"/>
      <c r="H31" s="12"/>
      <c r="I31" s="18" t="str">
        <f aca="false">IF($B31="","",IF($A31="","orphan — producing, but not promised or visible","connected"))</f>
        <v/>
      </c>
      <c r="J31" s="9"/>
    </row>
    <row r="32" customFormat="false" ht="15" hidden="false" customHeight="false" outlineLevel="0" collapsed="false">
      <c r="A32" s="12"/>
      <c r="B32" s="12"/>
      <c r="C32" s="12"/>
      <c r="D32" s="12"/>
      <c r="E32" s="12"/>
      <c r="F32" s="12"/>
      <c r="G32" s="12"/>
      <c r="H32" s="12"/>
      <c r="I32" s="18" t="str">
        <f aca="false">IF($B32="","",IF($A32="","orphan — producing, but not promised or visible","connected"))</f>
        <v/>
      </c>
      <c r="J32" s="9"/>
    </row>
    <row r="33" customFormat="false" ht="15" hidden="false" customHeight="false" outlineLevel="0" collapsed="false">
      <c r="A33" s="12"/>
      <c r="B33" s="12"/>
      <c r="C33" s="12"/>
      <c r="D33" s="12"/>
      <c r="E33" s="12"/>
      <c r="F33" s="12"/>
      <c r="G33" s="12"/>
      <c r="H33" s="12"/>
      <c r="I33" s="18" t="str">
        <f aca="false">IF($B33="","",IF($A33="","orphan — producing, but not promised or visible","connected"))</f>
        <v/>
      </c>
      <c r="J33" s="9"/>
    </row>
    <row r="34" customFormat="false" ht="15" hidden="false" customHeight="false" outlineLevel="0" collapsed="false">
      <c r="A34" s="12"/>
      <c r="B34" s="12"/>
      <c r="C34" s="12"/>
      <c r="D34" s="12"/>
      <c r="E34" s="12"/>
      <c r="F34" s="12"/>
      <c r="G34" s="12"/>
      <c r="H34" s="12"/>
      <c r="I34" s="18" t="str">
        <f aca="false">IF($B34="","",IF($A34="","orphan — producing, but not promised or visible","connected"))</f>
        <v/>
      </c>
      <c r="J34" s="9"/>
    </row>
    <row r="35" customFormat="false" ht="15" hidden="false" customHeight="false" outlineLevel="0" collapsed="false">
      <c r="A35" s="12"/>
      <c r="B35" s="12"/>
      <c r="C35" s="12"/>
      <c r="D35" s="12"/>
      <c r="E35" s="12"/>
      <c r="F35" s="12"/>
      <c r="G35" s="12"/>
      <c r="H35" s="12"/>
      <c r="I35" s="18" t="str">
        <f aca="false">IF($B35="","",IF($A35="","orphan — producing, but not promised or visible","connected"))</f>
        <v/>
      </c>
      <c r="J35" s="9"/>
    </row>
    <row r="36" customFormat="false" ht="15" hidden="false" customHeight="false" outlineLevel="0" collapsed="false">
      <c r="A36" s="12"/>
      <c r="B36" s="12"/>
      <c r="C36" s="12"/>
      <c r="D36" s="12"/>
      <c r="E36" s="12"/>
      <c r="F36" s="12"/>
      <c r="G36" s="12"/>
      <c r="H36" s="12"/>
      <c r="I36" s="18" t="str">
        <f aca="false">IF($B36="","",IF($A36="","orphan — producing, but not promised or visible","connected"))</f>
        <v/>
      </c>
      <c r="J36" s="9"/>
    </row>
    <row r="37" customFormat="false" ht="15" hidden="false" customHeight="false" outlineLevel="0" collapsed="false">
      <c r="A37" s="12"/>
      <c r="B37" s="12"/>
      <c r="C37" s="12"/>
      <c r="D37" s="12"/>
      <c r="E37" s="12"/>
      <c r="F37" s="12"/>
      <c r="G37" s="12"/>
      <c r="H37" s="12"/>
      <c r="I37" s="18" t="str">
        <f aca="false">IF($B37="","",IF($A37="","orphan — producing, but not promised or visible","connected"))</f>
        <v/>
      </c>
      <c r="J37" s="9"/>
    </row>
    <row r="38" customFormat="false" ht="15" hidden="false" customHeight="false" outlineLevel="0" collapsed="false">
      <c r="A38" s="12"/>
      <c r="B38" s="12"/>
      <c r="C38" s="12"/>
      <c r="D38" s="12"/>
      <c r="E38" s="12"/>
      <c r="F38" s="12"/>
      <c r="G38" s="12"/>
      <c r="H38" s="12"/>
      <c r="I38" s="18" t="str">
        <f aca="false">IF($B38="","",IF($A38="","orphan — producing, but not promised or visible","connected"))</f>
        <v/>
      </c>
      <c r="J38" s="9"/>
    </row>
    <row r="39" customFormat="false" ht="15" hidden="false" customHeight="false" outlineLevel="0" collapsed="false">
      <c r="A39" s="12"/>
      <c r="B39" s="12"/>
      <c r="C39" s="12"/>
      <c r="D39" s="12"/>
      <c r="E39" s="12"/>
      <c r="F39" s="12"/>
      <c r="G39" s="12"/>
      <c r="H39" s="12"/>
      <c r="I39" s="18" t="str">
        <f aca="false">IF($B39="","",IF($A39="","orphan — producing, but not promised or visible","connected"))</f>
        <v/>
      </c>
      <c r="J39" s="9"/>
    </row>
    <row r="40" customFormat="false" ht="15" hidden="false" customHeight="false" outlineLevel="0" collapsed="false">
      <c r="A40" s="12"/>
      <c r="B40" s="12"/>
      <c r="C40" s="12"/>
      <c r="D40" s="12"/>
      <c r="E40" s="12"/>
      <c r="F40" s="12"/>
      <c r="G40" s="12"/>
      <c r="H40" s="12"/>
      <c r="I40" s="18" t="str">
        <f aca="false">IF($B40="","",IF($A40="","orphan — producing, but not promised or visible","connected"))</f>
        <v/>
      </c>
      <c r="J40" s="9"/>
    </row>
    <row r="41" customFormat="false" ht="15" hidden="false" customHeight="false" outlineLevel="0" collapsed="false">
      <c r="A41" s="12"/>
      <c r="B41" s="12"/>
      <c r="C41" s="12"/>
      <c r="D41" s="12"/>
      <c r="E41" s="12"/>
      <c r="F41" s="12"/>
      <c r="G41" s="12"/>
      <c r="H41" s="12"/>
      <c r="I41" s="18" t="str">
        <f aca="false">IF($B41="","",IF($A41="","orphan — producing, but not promised or visible","connected"))</f>
        <v/>
      </c>
      <c r="J41" s="9"/>
    </row>
    <row r="42" customFormat="false" ht="15" hidden="false" customHeight="false" outlineLevel="0" collapsed="false">
      <c r="A42" s="12"/>
      <c r="B42" s="12"/>
      <c r="C42" s="12"/>
      <c r="D42" s="12"/>
      <c r="E42" s="12"/>
      <c r="F42" s="12"/>
      <c r="G42" s="12"/>
      <c r="H42" s="12"/>
      <c r="I42" s="18" t="str">
        <f aca="false">IF($B42="","",IF($A42="","orphan — producing, but not promised or visible","connected"))</f>
        <v/>
      </c>
      <c r="J42" s="9"/>
    </row>
    <row r="43" customFormat="false" ht="15" hidden="false" customHeight="false" outlineLevel="0" collapsed="false">
      <c r="A43" s="12"/>
      <c r="B43" s="12"/>
      <c r="C43" s="12"/>
      <c r="D43" s="12"/>
      <c r="E43" s="12"/>
      <c r="F43" s="12"/>
      <c r="G43" s="12"/>
      <c r="H43" s="12"/>
      <c r="I43" s="18" t="str">
        <f aca="false">IF($B43="","",IF($A43="","orphan — producing, but not promised or visible","connected"))</f>
        <v/>
      </c>
      <c r="J43" s="9"/>
    </row>
    <row r="44" customFormat="false" ht="15" hidden="false" customHeight="false" outlineLevel="0" collapsed="false">
      <c r="A44" s="12"/>
      <c r="B44" s="12"/>
      <c r="C44" s="12"/>
      <c r="D44" s="12"/>
      <c r="E44" s="12"/>
      <c r="F44" s="12"/>
      <c r="G44" s="12"/>
      <c r="H44" s="12"/>
      <c r="I44" s="18" t="str">
        <f aca="false">IF($B44="","",IF($A44="","orphan — producing, but not promised or visible","connected"))</f>
        <v/>
      </c>
      <c r="J44" s="9"/>
    </row>
    <row r="45" customFormat="false" ht="15" hidden="false" customHeight="false" outlineLevel="0" collapsed="false">
      <c r="A45" s="12"/>
      <c r="B45" s="12"/>
      <c r="C45" s="12"/>
      <c r="D45" s="12"/>
      <c r="E45" s="12"/>
      <c r="F45" s="12"/>
      <c r="G45" s="12"/>
      <c r="H45" s="12"/>
      <c r="I45" s="18" t="str">
        <f aca="false">IF($B45="","",IF($A45="","orphan — producing, but not promised or visible","connected"))</f>
        <v/>
      </c>
      <c r="J45" s="9"/>
    </row>
    <row r="46" customFormat="false" ht="15" hidden="false" customHeight="false" outlineLevel="0" collapsed="false">
      <c r="A46" s="12"/>
      <c r="B46" s="12"/>
      <c r="C46" s="12"/>
      <c r="D46" s="12"/>
      <c r="E46" s="12"/>
      <c r="F46" s="12"/>
      <c r="G46" s="12"/>
      <c r="H46" s="12"/>
      <c r="I46" s="18" t="str">
        <f aca="false">IF($B46="","",IF($A46="","orphan — producing, but not promised or visible","connected"))</f>
        <v/>
      </c>
      <c r="J46" s="9"/>
    </row>
    <row r="47" customFormat="false" ht="15" hidden="false" customHeight="false" outlineLevel="0" collapsed="false">
      <c r="A47" s="9"/>
      <c r="B47" s="9"/>
      <c r="C47" s="9"/>
      <c r="D47" s="9"/>
      <c r="E47" s="9"/>
      <c r="F47" s="9"/>
      <c r="G47" s="9"/>
      <c r="H47" s="9"/>
      <c r="I47" s="9"/>
      <c r="J47" s="9"/>
    </row>
    <row r="48" customFormat="false" ht="15" hidden="false" customHeight="false" outlineLevel="0" collapsed="false">
      <c r="A48" s="9"/>
      <c r="B48" s="9"/>
      <c r="C48" s="9"/>
      <c r="D48" s="9"/>
      <c r="E48" s="9"/>
      <c r="F48" s="9"/>
      <c r="G48" s="9"/>
      <c r="H48" s="9"/>
      <c r="I48" s="9"/>
      <c r="J48" s="9"/>
    </row>
    <row r="49" customFormat="false" ht="57.45" hidden="false" customHeight="false" outlineLevel="0" collapsed="false">
      <c r="A49" s="3" t="s">
        <v>132</v>
      </c>
      <c r="B49" s="9"/>
      <c r="C49" s="9"/>
      <c r="D49" s="9"/>
      <c r="E49" s="9"/>
      <c r="F49" s="9"/>
      <c r="G49" s="9"/>
      <c r="H49" s="9"/>
      <c r="I49" s="9"/>
      <c r="J49" s="9"/>
    </row>
    <row r="50" customFormat="false" ht="15" hidden="false" customHeight="false" outlineLevel="0" collapsed="false">
      <c r="A50" s="9"/>
      <c r="B50" s="9"/>
      <c r="C50" s="9"/>
      <c r="D50" s="9"/>
      <c r="E50" s="9"/>
      <c r="F50" s="9"/>
      <c r="G50" s="9"/>
      <c r="H50" s="9"/>
      <c r="I50" s="9"/>
      <c r="J50" s="9"/>
    </row>
    <row r="51" customFormat="false" ht="52.2" hidden="false" customHeight="false" outlineLevel="0" collapsed="false">
      <c r="A51" s="5" t="s">
        <v>133</v>
      </c>
      <c r="B51" s="9"/>
      <c r="C51" s="9"/>
      <c r="D51" s="9"/>
      <c r="E51" s="9"/>
      <c r="F51" s="9"/>
      <c r="G51" s="9"/>
      <c r="H51" s="9"/>
      <c r="I51" s="9"/>
      <c r="J51" s="9"/>
    </row>
    <row r="52" customFormat="false" ht="42" hidden="false" customHeight="true" outlineLevel="0" collapsed="false">
      <c r="A52" s="10" t="s">
        <v>92</v>
      </c>
      <c r="B52" s="10" t="s">
        <v>119</v>
      </c>
      <c r="C52" s="10" t="s">
        <v>134</v>
      </c>
      <c r="D52" s="10" t="s">
        <v>59</v>
      </c>
      <c r="E52" s="9"/>
      <c r="F52" s="9"/>
      <c r="G52" s="9"/>
      <c r="H52" s="9"/>
      <c r="I52" s="9"/>
      <c r="J52" s="9"/>
    </row>
    <row r="53" customFormat="false" ht="15" hidden="false" customHeight="false" outlineLevel="0" collapsed="false">
      <c r="A53" s="12"/>
      <c r="B53" s="12"/>
      <c r="C53" s="12"/>
      <c r="D53" s="12"/>
      <c r="E53" s="9"/>
      <c r="F53" s="9"/>
      <c r="G53" s="9"/>
      <c r="H53" s="9"/>
      <c r="I53" s="9"/>
      <c r="J53" s="9"/>
    </row>
    <row r="54" customFormat="false" ht="15" hidden="false" customHeight="false" outlineLevel="0" collapsed="false">
      <c r="A54" s="12"/>
      <c r="B54" s="12"/>
      <c r="C54" s="12"/>
      <c r="D54" s="12"/>
      <c r="E54" s="9"/>
      <c r="F54" s="9"/>
      <c r="G54" s="9"/>
      <c r="H54" s="9"/>
      <c r="I54" s="9"/>
      <c r="J54" s="9"/>
    </row>
    <row r="55" customFormat="false" ht="15" hidden="false" customHeight="false" outlineLevel="0" collapsed="false">
      <c r="A55" s="12"/>
      <c r="B55" s="12"/>
      <c r="C55" s="12"/>
      <c r="D55" s="12"/>
      <c r="E55" s="9"/>
      <c r="F55" s="9"/>
      <c r="G55" s="9"/>
      <c r="H55" s="9"/>
      <c r="I55" s="9"/>
      <c r="J55" s="9"/>
    </row>
    <row r="56" customFormat="false" ht="15" hidden="false" customHeight="false" outlineLevel="0" collapsed="false">
      <c r="A56" s="12"/>
      <c r="B56" s="12"/>
      <c r="C56" s="12"/>
      <c r="D56" s="12"/>
      <c r="E56" s="9"/>
      <c r="F56" s="9"/>
      <c r="G56" s="9"/>
      <c r="H56" s="9"/>
      <c r="I56" s="9"/>
      <c r="J56" s="9"/>
    </row>
    <row r="57" customFormat="false" ht="15" hidden="false" customHeight="false" outlineLevel="0" collapsed="false">
      <c r="A57" s="12"/>
      <c r="B57" s="12"/>
      <c r="C57" s="12"/>
      <c r="D57" s="12"/>
      <c r="E57" s="9"/>
      <c r="F57" s="9"/>
      <c r="G57" s="9"/>
      <c r="H57" s="9"/>
      <c r="I57" s="9"/>
      <c r="J57" s="9"/>
    </row>
    <row r="58" customFormat="false" ht="15" hidden="false" customHeight="false" outlineLevel="0" collapsed="false">
      <c r="A58" s="12"/>
      <c r="B58" s="12"/>
      <c r="C58" s="12"/>
      <c r="D58" s="12"/>
      <c r="E58" s="9"/>
      <c r="F58" s="9"/>
      <c r="G58" s="9"/>
      <c r="H58" s="9"/>
      <c r="I58" s="9"/>
      <c r="J58" s="9"/>
    </row>
    <row r="59" customFormat="false" ht="15" hidden="false" customHeight="false" outlineLevel="0" collapsed="false">
      <c r="A59" s="12"/>
      <c r="B59" s="12"/>
      <c r="C59" s="12"/>
      <c r="D59" s="12"/>
      <c r="E59" s="9"/>
      <c r="F59" s="9"/>
      <c r="G59" s="9"/>
      <c r="H59" s="9"/>
      <c r="I59" s="9"/>
      <c r="J59" s="9"/>
    </row>
    <row r="60" customFormat="false" ht="15" hidden="false" customHeight="false" outlineLevel="0" collapsed="false">
      <c r="A60" s="12"/>
      <c r="B60" s="12"/>
      <c r="C60" s="12"/>
      <c r="D60" s="12"/>
      <c r="E60" s="9"/>
      <c r="F60" s="9"/>
      <c r="G60" s="9"/>
      <c r="H60" s="9"/>
      <c r="I60" s="9"/>
      <c r="J60" s="9"/>
    </row>
    <row r="61" customFormat="false" ht="15" hidden="false" customHeight="false" outlineLevel="0" collapsed="false">
      <c r="A61" s="12"/>
      <c r="B61" s="12"/>
      <c r="C61" s="12"/>
      <c r="D61" s="12"/>
      <c r="E61" s="9"/>
      <c r="F61" s="9"/>
      <c r="G61" s="9"/>
      <c r="H61" s="9"/>
      <c r="I61" s="9"/>
      <c r="J61" s="9"/>
    </row>
    <row r="62" customFormat="false" ht="15" hidden="false" customHeight="false" outlineLevel="0" collapsed="false">
      <c r="A62" s="12"/>
      <c r="B62" s="12"/>
      <c r="C62" s="12"/>
      <c r="D62" s="12"/>
      <c r="E62" s="9"/>
      <c r="F62" s="9"/>
      <c r="G62" s="9"/>
      <c r="H62" s="9"/>
      <c r="I62" s="9"/>
      <c r="J62" s="9"/>
    </row>
    <row r="63" customFormat="false" ht="15" hidden="false" customHeight="false" outlineLevel="0" collapsed="false">
      <c r="A63" s="12"/>
      <c r="B63" s="12"/>
      <c r="C63" s="12"/>
      <c r="D63" s="12"/>
      <c r="E63" s="9"/>
      <c r="F63" s="9"/>
      <c r="G63" s="9"/>
      <c r="H63" s="9"/>
      <c r="I63" s="9"/>
      <c r="J63" s="9"/>
    </row>
    <row r="64" customFormat="false" ht="15" hidden="false" customHeight="false" outlineLevel="0" collapsed="false">
      <c r="A64" s="12"/>
      <c r="B64" s="12"/>
      <c r="C64" s="12"/>
      <c r="D64" s="12"/>
      <c r="E64" s="9"/>
      <c r="F64" s="9"/>
      <c r="G64" s="9"/>
      <c r="H64" s="9"/>
      <c r="I64" s="9"/>
      <c r="J64" s="9"/>
    </row>
  </sheetData>
  <conditionalFormatting sqref="I7:I46">
    <cfRule type="expression" priority="2" aboveAverage="0" equalAverage="0" bottom="0" percent="0" rank="0" text="" dxfId="0">
      <formula>$I7="orphan — producing, but not promised or visible"</formula>
    </cfRule>
  </conditionalFormatting>
  <conditionalFormatting sqref="D53:D64">
    <cfRule type="expression" priority="3" aboveAverage="0" equalAverage="0" bottom="0" percent="0" rank="0" text="" dxfId="0">
      <formula>$D53="missing"</formula>
    </cfRule>
  </conditionalFormatting>
  <dataValidations count="4">
    <dataValidation allowBlank="true" errorStyle="stop" operator="between" showDropDown="false" showErrorMessage="false" showInputMessage="false" sqref="A7:A46" type="list">
      <formula1>A3_H2_Touchpoints!$A$7:$A$46</formula1>
      <formula2>0</formula2>
    </dataValidation>
    <dataValidation allowBlank="true" errorStyle="stop" operator="between" showDropDown="false" showErrorMessage="false" showInputMessage="false" sqref="C7:C46" type="list">
      <formula1>Lists!$H$3:$H$8</formula1>
      <formula2>0</formula2>
    </dataValidation>
    <dataValidation allowBlank="true" errorStyle="stop" operator="between" showDropDown="false" showErrorMessage="false" showInputMessage="false" sqref="H7:H46" type="list">
      <formula1>Lists!$I$3:$I$5</formula1>
      <formula2>0</formula2>
    </dataValidation>
    <dataValidation allowBlank="true" errorStyle="stop" operator="between" showDropDown="false" showErrorMessage="false" showInputMessage="false" sqref="D53:D64" type="list">
      <formula1>Lists!$J$3:$J$5</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5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0" width="32"/>
    <col collapsed="false" customWidth="true" hidden="false" outlineLevel="0" max="5" min="3" style="0" width="26"/>
    <col collapsed="false" customWidth="true" hidden="false" outlineLevel="0" max="6" min="6" style="0" width="16"/>
    <col collapsed="false" customWidth="true" hidden="false" outlineLevel="0" max="8" min="7" style="0" width="20"/>
    <col collapsed="false" customWidth="true" hidden="false" outlineLevel="0" max="10" min="9" style="0" width="12"/>
    <col collapsed="false" customWidth="true" hidden="false" outlineLevel="0" max="11" min="11" style="0" width="14"/>
    <col collapsed="false" customWidth="true" hidden="false" outlineLevel="0" max="12" min="12" style="0" width="18"/>
    <col collapsed="false" customWidth="true" hidden="false" outlineLevel="0" max="13" min="13" style="0" width="26"/>
  </cols>
  <sheetData>
    <row r="1" customFormat="false" ht="17.35" hidden="false" customHeight="false" outlineLevel="0" collapsed="false">
      <c r="A1" s="8" t="s">
        <v>17</v>
      </c>
      <c r="B1" s="9"/>
      <c r="C1" s="9"/>
      <c r="D1" s="9"/>
      <c r="E1" s="9"/>
      <c r="F1" s="9"/>
      <c r="G1" s="9"/>
      <c r="H1" s="9"/>
      <c r="I1" s="9"/>
      <c r="J1" s="9"/>
      <c r="K1" s="9"/>
      <c r="L1" s="9"/>
      <c r="M1" s="9"/>
      <c r="N1" s="9"/>
    </row>
    <row r="2" customFormat="false" ht="57.45" hidden="false" customHeight="false" outlineLevel="0" collapsed="false">
      <c r="A2" s="3" t="s">
        <v>135</v>
      </c>
      <c r="B2" s="9"/>
      <c r="C2" s="9"/>
      <c r="D2" s="9"/>
      <c r="E2" s="9"/>
      <c r="F2" s="9"/>
      <c r="G2" s="9"/>
      <c r="H2" s="9"/>
      <c r="I2" s="9"/>
      <c r="J2" s="9"/>
      <c r="K2" s="9"/>
      <c r="L2" s="9"/>
      <c r="M2" s="9"/>
      <c r="N2" s="9"/>
    </row>
    <row r="3" customFormat="false" ht="35.05" hidden="false" customHeight="false" outlineLevel="0" collapsed="false">
      <c r="A3" s="3" t="s">
        <v>136</v>
      </c>
      <c r="B3" s="9"/>
      <c r="C3" s="9"/>
      <c r="D3" s="9"/>
      <c r="E3" s="9"/>
      <c r="F3" s="9"/>
      <c r="G3" s="9"/>
      <c r="H3" s="9"/>
      <c r="I3" s="9"/>
      <c r="J3" s="9"/>
      <c r="K3" s="9"/>
      <c r="L3" s="9"/>
      <c r="M3" s="9"/>
      <c r="N3" s="9"/>
    </row>
    <row r="4" customFormat="false" ht="15" hidden="false" customHeight="false" outlineLevel="0" collapsed="false">
      <c r="A4" s="9"/>
      <c r="B4" s="9"/>
      <c r="C4" s="9"/>
      <c r="D4" s="9"/>
      <c r="E4" s="9"/>
      <c r="F4" s="9"/>
      <c r="G4" s="9"/>
      <c r="H4" s="9"/>
      <c r="I4" s="9"/>
      <c r="J4" s="9"/>
      <c r="K4" s="9"/>
      <c r="L4" s="9"/>
      <c r="M4" s="9"/>
      <c r="N4" s="9"/>
    </row>
    <row r="5" customFormat="false" ht="15" hidden="false" customHeight="false" outlineLevel="0" collapsed="false">
      <c r="A5" s="5" t="s">
        <v>27</v>
      </c>
      <c r="B5" s="9"/>
      <c r="C5" s="9"/>
      <c r="D5" s="9"/>
      <c r="E5" s="9"/>
      <c r="F5" s="9"/>
      <c r="G5" s="9"/>
      <c r="H5" s="9"/>
      <c r="I5" s="9"/>
      <c r="J5" s="9"/>
      <c r="K5" s="9"/>
      <c r="L5" s="9"/>
      <c r="M5" s="9"/>
      <c r="N5" s="9"/>
    </row>
    <row r="6" customFormat="false" ht="42" hidden="false" customHeight="true" outlineLevel="0" collapsed="false">
      <c r="A6" s="10" t="s">
        <v>137</v>
      </c>
      <c r="B6" s="10" t="s">
        <v>138</v>
      </c>
      <c r="C6" s="10" t="s">
        <v>139</v>
      </c>
      <c r="D6" s="10" t="s">
        <v>140</v>
      </c>
      <c r="E6" s="10" t="s">
        <v>141</v>
      </c>
      <c r="F6" s="10" t="s">
        <v>142</v>
      </c>
      <c r="G6" s="10" t="s">
        <v>143</v>
      </c>
      <c r="H6" s="10" t="s">
        <v>144</v>
      </c>
      <c r="I6" s="10" t="s">
        <v>145</v>
      </c>
      <c r="J6" s="10" t="s">
        <v>146</v>
      </c>
      <c r="K6" s="10" t="s">
        <v>147</v>
      </c>
      <c r="L6" s="10" t="s">
        <v>148</v>
      </c>
      <c r="M6" s="10" t="s">
        <v>149</v>
      </c>
      <c r="N6" s="9"/>
    </row>
    <row r="7" customFormat="false" ht="23.85" hidden="false" customHeight="false" outlineLevel="0" collapsed="false">
      <c r="A7" s="17" t="s">
        <v>150</v>
      </c>
      <c r="B7" s="17"/>
      <c r="C7" s="17" t="s">
        <v>151</v>
      </c>
      <c r="D7" s="17" t="s">
        <v>152</v>
      </c>
      <c r="E7" s="17" t="s">
        <v>153</v>
      </c>
      <c r="F7" s="17" t="s">
        <v>154</v>
      </c>
      <c r="G7" s="17" t="s">
        <v>155</v>
      </c>
      <c r="H7" s="17" t="s">
        <v>156</v>
      </c>
      <c r="I7" s="17" t="n">
        <v>3</v>
      </c>
      <c r="J7" s="17" t="n">
        <v>2</v>
      </c>
      <c r="K7" s="17" t="s">
        <v>68</v>
      </c>
      <c r="L7" s="18" t="str">
        <f aca="false">IF($A7="","",IF(OR($I7&gt;=3,$K7=Lists!$X$3),Lists!$K$5,IF(OR($I7&gt;=2,$J7&gt;=2),Lists!$K$4,Lists!$K$3)))</f>
        <v>high</v>
      </c>
      <c r="M7" s="17"/>
      <c r="N7" s="19" t="s">
        <v>69</v>
      </c>
    </row>
    <row r="8" customFormat="false" ht="15" hidden="false" customHeight="false" outlineLevel="0" collapsed="false">
      <c r="A8" s="12"/>
      <c r="B8" s="12"/>
      <c r="C8" s="12"/>
      <c r="D8" s="12"/>
      <c r="E8" s="12"/>
      <c r="F8" s="12"/>
      <c r="G8" s="12"/>
      <c r="H8" s="12"/>
      <c r="I8" s="12"/>
      <c r="J8" s="12"/>
      <c r="K8" s="12"/>
      <c r="L8" s="18" t="str">
        <f aca="false">IF($A8="","",IF(OR($I8&gt;=3,$K8=Lists!$X$3),Lists!$K$5,IF(OR($I8&gt;=2,$J8&gt;=2),Lists!$K$4,Lists!$K$3)))</f>
        <v/>
      </c>
      <c r="M8" s="12"/>
      <c r="N8" s="9"/>
    </row>
    <row r="9" customFormat="false" ht="15" hidden="false" customHeight="false" outlineLevel="0" collapsed="false">
      <c r="A9" s="12"/>
      <c r="B9" s="12"/>
      <c r="C9" s="12"/>
      <c r="D9" s="12"/>
      <c r="E9" s="12"/>
      <c r="F9" s="12"/>
      <c r="G9" s="12"/>
      <c r="H9" s="12"/>
      <c r="I9" s="12"/>
      <c r="J9" s="12"/>
      <c r="K9" s="12"/>
      <c r="L9" s="18" t="str">
        <f aca="false">IF($A9="","",IF(OR($I9&gt;=3,$K9=Lists!$X$3),Lists!$K$5,IF(OR($I9&gt;=2,$J9&gt;=2),Lists!$K$4,Lists!$K$3)))</f>
        <v/>
      </c>
      <c r="M9" s="12"/>
      <c r="N9" s="9"/>
    </row>
    <row r="10" customFormat="false" ht="15" hidden="false" customHeight="false" outlineLevel="0" collapsed="false">
      <c r="A10" s="12"/>
      <c r="B10" s="12"/>
      <c r="C10" s="12"/>
      <c r="D10" s="12"/>
      <c r="E10" s="12"/>
      <c r="F10" s="12"/>
      <c r="G10" s="12"/>
      <c r="H10" s="12"/>
      <c r="I10" s="12"/>
      <c r="J10" s="12"/>
      <c r="K10" s="12"/>
      <c r="L10" s="18" t="str">
        <f aca="false">IF($A10="","",IF(OR($I10&gt;=3,$K10=Lists!$X$3),Lists!$K$5,IF(OR($I10&gt;=2,$J10&gt;=2),Lists!$K$4,Lists!$K$3)))</f>
        <v/>
      </c>
      <c r="M10" s="12"/>
      <c r="N10" s="9"/>
    </row>
    <row r="11" customFormat="false" ht="15" hidden="false" customHeight="false" outlineLevel="0" collapsed="false">
      <c r="A11" s="12"/>
      <c r="B11" s="12"/>
      <c r="C11" s="12"/>
      <c r="D11" s="12"/>
      <c r="E11" s="12"/>
      <c r="F11" s="12"/>
      <c r="G11" s="12"/>
      <c r="H11" s="12"/>
      <c r="I11" s="12"/>
      <c r="J11" s="12"/>
      <c r="K11" s="12"/>
      <c r="L11" s="18" t="str">
        <f aca="false">IF($A11="","",IF(OR($I11&gt;=3,$K11=Lists!$X$3),Lists!$K$5,IF(OR($I11&gt;=2,$J11&gt;=2),Lists!$K$4,Lists!$K$3)))</f>
        <v/>
      </c>
      <c r="M11" s="12"/>
      <c r="N11" s="9"/>
    </row>
    <row r="12" customFormat="false" ht="15" hidden="false" customHeight="false" outlineLevel="0" collapsed="false">
      <c r="A12" s="12"/>
      <c r="B12" s="12"/>
      <c r="C12" s="12"/>
      <c r="D12" s="12"/>
      <c r="E12" s="12"/>
      <c r="F12" s="12"/>
      <c r="G12" s="12"/>
      <c r="H12" s="12"/>
      <c r="I12" s="12"/>
      <c r="J12" s="12"/>
      <c r="K12" s="12"/>
      <c r="L12" s="18" t="str">
        <f aca="false">IF($A12="","",IF(OR($I12&gt;=3,$K12=Lists!$X$3),Lists!$K$5,IF(OR($I12&gt;=2,$J12&gt;=2),Lists!$K$4,Lists!$K$3)))</f>
        <v/>
      </c>
      <c r="M12" s="12"/>
      <c r="N12" s="9"/>
    </row>
    <row r="13" customFormat="false" ht="15" hidden="false" customHeight="false" outlineLevel="0" collapsed="false">
      <c r="A13" s="12"/>
      <c r="B13" s="12"/>
      <c r="C13" s="12"/>
      <c r="D13" s="12"/>
      <c r="E13" s="12"/>
      <c r="F13" s="12"/>
      <c r="G13" s="12"/>
      <c r="H13" s="12"/>
      <c r="I13" s="12"/>
      <c r="J13" s="12"/>
      <c r="K13" s="12"/>
      <c r="L13" s="18" t="str">
        <f aca="false">IF($A13="","",IF(OR($I13&gt;=3,$K13=Lists!$X$3),Lists!$K$5,IF(OR($I13&gt;=2,$J13&gt;=2),Lists!$K$4,Lists!$K$3)))</f>
        <v/>
      </c>
      <c r="M13" s="12"/>
      <c r="N13" s="9"/>
    </row>
    <row r="14" customFormat="false" ht="15" hidden="false" customHeight="false" outlineLevel="0" collapsed="false">
      <c r="A14" s="12"/>
      <c r="B14" s="12"/>
      <c r="C14" s="12"/>
      <c r="D14" s="12"/>
      <c r="E14" s="12"/>
      <c r="F14" s="12"/>
      <c r="G14" s="12"/>
      <c r="H14" s="12"/>
      <c r="I14" s="12"/>
      <c r="J14" s="12"/>
      <c r="K14" s="12"/>
      <c r="L14" s="18" t="str">
        <f aca="false">IF($A14="","",IF(OR($I14&gt;=3,$K14=Lists!$X$3),Lists!$K$5,IF(OR($I14&gt;=2,$J14&gt;=2),Lists!$K$4,Lists!$K$3)))</f>
        <v/>
      </c>
      <c r="M14" s="12"/>
      <c r="N14" s="9"/>
    </row>
    <row r="15" customFormat="false" ht="15" hidden="false" customHeight="false" outlineLevel="0" collapsed="false">
      <c r="A15" s="12"/>
      <c r="B15" s="12"/>
      <c r="C15" s="12"/>
      <c r="D15" s="12"/>
      <c r="E15" s="12"/>
      <c r="F15" s="12"/>
      <c r="G15" s="12"/>
      <c r="H15" s="12"/>
      <c r="I15" s="12"/>
      <c r="J15" s="12"/>
      <c r="K15" s="12"/>
      <c r="L15" s="18" t="str">
        <f aca="false">IF($A15="","",IF(OR($I15&gt;=3,$K15=Lists!$X$3),Lists!$K$5,IF(OR($I15&gt;=2,$J15&gt;=2),Lists!$K$4,Lists!$K$3)))</f>
        <v/>
      </c>
      <c r="M15" s="12"/>
      <c r="N15" s="9"/>
    </row>
    <row r="16" customFormat="false" ht="15" hidden="false" customHeight="false" outlineLevel="0" collapsed="false">
      <c r="A16" s="12"/>
      <c r="B16" s="12"/>
      <c r="C16" s="12"/>
      <c r="D16" s="12"/>
      <c r="E16" s="12"/>
      <c r="F16" s="12"/>
      <c r="G16" s="12"/>
      <c r="H16" s="12"/>
      <c r="I16" s="12"/>
      <c r="J16" s="12"/>
      <c r="K16" s="12"/>
      <c r="L16" s="18" t="str">
        <f aca="false">IF($A16="","",IF(OR($I16&gt;=3,$K16=Lists!$X$3),Lists!$K$5,IF(OR($I16&gt;=2,$J16&gt;=2),Lists!$K$4,Lists!$K$3)))</f>
        <v/>
      </c>
      <c r="M16" s="12"/>
      <c r="N16" s="9"/>
    </row>
    <row r="17" customFormat="false" ht="15" hidden="false" customHeight="false" outlineLevel="0" collapsed="false">
      <c r="A17" s="12"/>
      <c r="B17" s="12"/>
      <c r="C17" s="12"/>
      <c r="D17" s="12"/>
      <c r="E17" s="12"/>
      <c r="F17" s="12"/>
      <c r="G17" s="12"/>
      <c r="H17" s="12"/>
      <c r="I17" s="12"/>
      <c r="J17" s="12"/>
      <c r="K17" s="12"/>
      <c r="L17" s="18" t="str">
        <f aca="false">IF($A17="","",IF(OR($I17&gt;=3,$K17=Lists!$X$3),Lists!$K$5,IF(OR($I17&gt;=2,$J17&gt;=2),Lists!$K$4,Lists!$K$3)))</f>
        <v/>
      </c>
      <c r="M17" s="12"/>
      <c r="N17" s="9"/>
    </row>
    <row r="18" customFormat="false" ht="15" hidden="false" customHeight="false" outlineLevel="0" collapsed="false">
      <c r="A18" s="12"/>
      <c r="B18" s="12"/>
      <c r="C18" s="12"/>
      <c r="D18" s="12"/>
      <c r="E18" s="12"/>
      <c r="F18" s="12"/>
      <c r="G18" s="12"/>
      <c r="H18" s="12"/>
      <c r="I18" s="12"/>
      <c r="J18" s="12"/>
      <c r="K18" s="12"/>
      <c r="L18" s="18" t="str">
        <f aca="false">IF($A18="","",IF(OR($I18&gt;=3,$K18=Lists!$X$3),Lists!$K$5,IF(OR($I18&gt;=2,$J18&gt;=2),Lists!$K$4,Lists!$K$3)))</f>
        <v/>
      </c>
      <c r="M18" s="12"/>
      <c r="N18" s="9"/>
    </row>
    <row r="19" customFormat="false" ht="15" hidden="false" customHeight="false" outlineLevel="0" collapsed="false">
      <c r="A19" s="12"/>
      <c r="B19" s="12"/>
      <c r="C19" s="12"/>
      <c r="D19" s="12"/>
      <c r="E19" s="12"/>
      <c r="F19" s="12"/>
      <c r="G19" s="12"/>
      <c r="H19" s="12"/>
      <c r="I19" s="12"/>
      <c r="J19" s="12"/>
      <c r="K19" s="12"/>
      <c r="L19" s="18" t="str">
        <f aca="false">IF($A19="","",IF(OR($I19&gt;=3,$K19=Lists!$X$3),Lists!$K$5,IF(OR($I19&gt;=2,$J19&gt;=2),Lists!$K$4,Lists!$K$3)))</f>
        <v/>
      </c>
      <c r="M19" s="12"/>
      <c r="N19" s="9"/>
    </row>
    <row r="20" customFormat="false" ht="15" hidden="false" customHeight="false" outlineLevel="0" collapsed="false">
      <c r="A20" s="12"/>
      <c r="B20" s="12"/>
      <c r="C20" s="12"/>
      <c r="D20" s="12"/>
      <c r="E20" s="12"/>
      <c r="F20" s="12"/>
      <c r="G20" s="12"/>
      <c r="H20" s="12"/>
      <c r="I20" s="12"/>
      <c r="J20" s="12"/>
      <c r="K20" s="12"/>
      <c r="L20" s="18" t="str">
        <f aca="false">IF($A20="","",IF(OR($I20&gt;=3,$K20=Lists!$X$3),Lists!$K$5,IF(OR($I20&gt;=2,$J20&gt;=2),Lists!$K$4,Lists!$K$3)))</f>
        <v/>
      </c>
      <c r="M20" s="12"/>
      <c r="N20" s="9"/>
    </row>
    <row r="21" customFormat="false" ht="15" hidden="false" customHeight="false" outlineLevel="0" collapsed="false">
      <c r="A21" s="12"/>
      <c r="B21" s="12"/>
      <c r="C21" s="12"/>
      <c r="D21" s="12"/>
      <c r="E21" s="12"/>
      <c r="F21" s="12"/>
      <c r="G21" s="12"/>
      <c r="H21" s="12"/>
      <c r="I21" s="12"/>
      <c r="J21" s="12"/>
      <c r="K21" s="12"/>
      <c r="L21" s="18" t="str">
        <f aca="false">IF($A21="","",IF(OR($I21&gt;=3,$K21=Lists!$X$3),Lists!$K$5,IF(OR($I21&gt;=2,$J21&gt;=2),Lists!$K$4,Lists!$K$3)))</f>
        <v/>
      </c>
      <c r="M21" s="12"/>
      <c r="N21" s="9"/>
    </row>
    <row r="22" customFormat="false" ht="15" hidden="false" customHeight="false" outlineLevel="0" collapsed="false">
      <c r="A22" s="12"/>
      <c r="B22" s="12"/>
      <c r="C22" s="12"/>
      <c r="D22" s="12"/>
      <c r="E22" s="12"/>
      <c r="F22" s="12"/>
      <c r="G22" s="12"/>
      <c r="H22" s="12"/>
      <c r="I22" s="12"/>
      <c r="J22" s="12"/>
      <c r="K22" s="12"/>
      <c r="L22" s="18" t="str">
        <f aca="false">IF($A22="","",IF(OR($I22&gt;=3,$K22=Lists!$X$3),Lists!$K$5,IF(OR($I22&gt;=2,$J22&gt;=2),Lists!$K$4,Lists!$K$3)))</f>
        <v/>
      </c>
      <c r="M22" s="12"/>
      <c r="N22" s="9"/>
    </row>
    <row r="23" customFormat="false" ht="15" hidden="false" customHeight="false" outlineLevel="0" collapsed="false">
      <c r="A23" s="12"/>
      <c r="B23" s="12"/>
      <c r="C23" s="12"/>
      <c r="D23" s="12"/>
      <c r="E23" s="12"/>
      <c r="F23" s="12"/>
      <c r="G23" s="12"/>
      <c r="H23" s="12"/>
      <c r="I23" s="12"/>
      <c r="J23" s="12"/>
      <c r="K23" s="12"/>
      <c r="L23" s="18" t="str">
        <f aca="false">IF($A23="","",IF(OR($I23&gt;=3,$K23=Lists!$X$3),Lists!$K$5,IF(OR($I23&gt;=2,$J23&gt;=2),Lists!$K$4,Lists!$K$3)))</f>
        <v/>
      </c>
      <c r="M23" s="12"/>
      <c r="N23" s="9"/>
    </row>
    <row r="24" customFormat="false" ht="15" hidden="false" customHeight="false" outlineLevel="0" collapsed="false">
      <c r="A24" s="12"/>
      <c r="B24" s="12"/>
      <c r="C24" s="12"/>
      <c r="D24" s="12"/>
      <c r="E24" s="12"/>
      <c r="F24" s="12"/>
      <c r="G24" s="12"/>
      <c r="H24" s="12"/>
      <c r="I24" s="12"/>
      <c r="J24" s="12"/>
      <c r="K24" s="12"/>
      <c r="L24" s="18" t="str">
        <f aca="false">IF($A24="","",IF(OR($I24&gt;=3,$K24=Lists!$X$3),Lists!$K$5,IF(OR($I24&gt;=2,$J24&gt;=2),Lists!$K$4,Lists!$K$3)))</f>
        <v/>
      </c>
      <c r="M24" s="12"/>
      <c r="N24" s="9"/>
    </row>
    <row r="25" customFormat="false" ht="15" hidden="false" customHeight="false" outlineLevel="0" collapsed="false">
      <c r="A25" s="12"/>
      <c r="B25" s="12"/>
      <c r="C25" s="12"/>
      <c r="D25" s="12"/>
      <c r="E25" s="12"/>
      <c r="F25" s="12"/>
      <c r="G25" s="12"/>
      <c r="H25" s="12"/>
      <c r="I25" s="12"/>
      <c r="J25" s="12"/>
      <c r="K25" s="12"/>
      <c r="L25" s="18" t="str">
        <f aca="false">IF($A25="","",IF(OR($I25&gt;=3,$K25=Lists!$X$3),Lists!$K$5,IF(OR($I25&gt;=2,$J25&gt;=2),Lists!$K$4,Lists!$K$3)))</f>
        <v/>
      </c>
      <c r="M25" s="12"/>
      <c r="N25" s="9"/>
    </row>
    <row r="26" customFormat="false" ht="15" hidden="false" customHeight="false" outlineLevel="0" collapsed="false">
      <c r="A26" s="12"/>
      <c r="B26" s="12"/>
      <c r="C26" s="12"/>
      <c r="D26" s="12"/>
      <c r="E26" s="12"/>
      <c r="F26" s="12"/>
      <c r="G26" s="12"/>
      <c r="H26" s="12"/>
      <c r="I26" s="12"/>
      <c r="J26" s="12"/>
      <c r="K26" s="12"/>
      <c r="L26" s="18" t="str">
        <f aca="false">IF($A26="","",IF(OR($I26&gt;=3,$K26=Lists!$X$3),Lists!$K$5,IF(OR($I26&gt;=2,$J26&gt;=2),Lists!$K$4,Lists!$K$3)))</f>
        <v/>
      </c>
      <c r="M26" s="12"/>
      <c r="N26" s="9"/>
    </row>
    <row r="27" customFormat="false" ht="15" hidden="false" customHeight="false" outlineLevel="0" collapsed="false">
      <c r="A27" s="12"/>
      <c r="B27" s="12"/>
      <c r="C27" s="12"/>
      <c r="D27" s="12"/>
      <c r="E27" s="12"/>
      <c r="F27" s="12"/>
      <c r="G27" s="12"/>
      <c r="H27" s="12"/>
      <c r="I27" s="12"/>
      <c r="J27" s="12"/>
      <c r="K27" s="12"/>
      <c r="L27" s="18" t="str">
        <f aca="false">IF($A27="","",IF(OR($I27&gt;=3,$K27=Lists!$X$3),Lists!$K$5,IF(OR($I27&gt;=2,$J27&gt;=2),Lists!$K$4,Lists!$K$3)))</f>
        <v/>
      </c>
      <c r="M27" s="12"/>
      <c r="N27" s="9"/>
    </row>
    <row r="28" customFormat="false" ht="15" hidden="false" customHeight="false" outlineLevel="0" collapsed="false">
      <c r="A28" s="12"/>
      <c r="B28" s="12"/>
      <c r="C28" s="12"/>
      <c r="D28" s="12"/>
      <c r="E28" s="12"/>
      <c r="F28" s="12"/>
      <c r="G28" s="12"/>
      <c r="H28" s="12"/>
      <c r="I28" s="12"/>
      <c r="J28" s="12"/>
      <c r="K28" s="12"/>
      <c r="L28" s="18" t="str">
        <f aca="false">IF($A28="","",IF(OR($I28&gt;=3,$K28=Lists!$X$3),Lists!$K$5,IF(OR($I28&gt;=2,$J28&gt;=2),Lists!$K$4,Lists!$K$3)))</f>
        <v/>
      </c>
      <c r="M28" s="12"/>
      <c r="N28" s="9"/>
    </row>
    <row r="29" customFormat="false" ht="15" hidden="false" customHeight="false" outlineLevel="0" collapsed="false">
      <c r="A29" s="12"/>
      <c r="B29" s="12"/>
      <c r="C29" s="12"/>
      <c r="D29" s="12"/>
      <c r="E29" s="12"/>
      <c r="F29" s="12"/>
      <c r="G29" s="12"/>
      <c r="H29" s="12"/>
      <c r="I29" s="12"/>
      <c r="J29" s="12"/>
      <c r="K29" s="12"/>
      <c r="L29" s="18" t="str">
        <f aca="false">IF($A29="","",IF(OR($I29&gt;=3,$K29=Lists!$X$3),Lists!$K$5,IF(OR($I29&gt;=2,$J29&gt;=2),Lists!$K$4,Lists!$K$3)))</f>
        <v/>
      </c>
      <c r="M29" s="12"/>
      <c r="N29" s="9"/>
    </row>
    <row r="30" customFormat="false" ht="15" hidden="false" customHeight="false" outlineLevel="0" collapsed="false">
      <c r="A30" s="12"/>
      <c r="B30" s="12"/>
      <c r="C30" s="12"/>
      <c r="D30" s="12"/>
      <c r="E30" s="12"/>
      <c r="F30" s="12"/>
      <c r="G30" s="12"/>
      <c r="H30" s="12"/>
      <c r="I30" s="12"/>
      <c r="J30" s="12"/>
      <c r="K30" s="12"/>
      <c r="L30" s="18" t="str">
        <f aca="false">IF($A30="","",IF(OR($I30&gt;=3,$K30=Lists!$X$3),Lists!$K$5,IF(OR($I30&gt;=2,$J30&gt;=2),Lists!$K$4,Lists!$K$3)))</f>
        <v/>
      </c>
      <c r="M30" s="12"/>
      <c r="N30" s="9"/>
    </row>
    <row r="31" customFormat="false" ht="15" hidden="false" customHeight="false" outlineLevel="0" collapsed="false">
      <c r="A31" s="12"/>
      <c r="B31" s="12"/>
      <c r="C31" s="12"/>
      <c r="D31" s="12"/>
      <c r="E31" s="12"/>
      <c r="F31" s="12"/>
      <c r="G31" s="12"/>
      <c r="H31" s="12"/>
      <c r="I31" s="12"/>
      <c r="J31" s="12"/>
      <c r="K31" s="12"/>
      <c r="L31" s="18" t="str">
        <f aca="false">IF($A31="","",IF(OR($I31&gt;=3,$K31=Lists!$X$3),Lists!$K$5,IF(OR($I31&gt;=2,$J31&gt;=2),Lists!$K$4,Lists!$K$3)))</f>
        <v/>
      </c>
      <c r="M31" s="12"/>
      <c r="N31" s="9"/>
    </row>
    <row r="32" customFormat="false" ht="15" hidden="false" customHeight="false" outlineLevel="0" collapsed="false">
      <c r="A32" s="12"/>
      <c r="B32" s="12"/>
      <c r="C32" s="12"/>
      <c r="D32" s="12"/>
      <c r="E32" s="12"/>
      <c r="F32" s="12"/>
      <c r="G32" s="12"/>
      <c r="H32" s="12"/>
      <c r="I32" s="12"/>
      <c r="J32" s="12"/>
      <c r="K32" s="12"/>
      <c r="L32" s="18" t="str">
        <f aca="false">IF($A32="","",IF(OR($I32&gt;=3,$K32=Lists!$X$3),Lists!$K$5,IF(OR($I32&gt;=2,$J32&gt;=2),Lists!$K$4,Lists!$K$3)))</f>
        <v/>
      </c>
      <c r="M32" s="12"/>
      <c r="N32" s="9"/>
    </row>
    <row r="33" customFormat="false" ht="15" hidden="false" customHeight="false" outlineLevel="0" collapsed="false">
      <c r="A33" s="12"/>
      <c r="B33" s="12"/>
      <c r="C33" s="12"/>
      <c r="D33" s="12"/>
      <c r="E33" s="12"/>
      <c r="F33" s="12"/>
      <c r="G33" s="12"/>
      <c r="H33" s="12"/>
      <c r="I33" s="12"/>
      <c r="J33" s="12"/>
      <c r="K33" s="12"/>
      <c r="L33" s="18" t="str">
        <f aca="false">IF($A33="","",IF(OR($I33&gt;=3,$K33=Lists!$X$3),Lists!$K$5,IF(OR($I33&gt;=2,$J33&gt;=2),Lists!$K$4,Lists!$K$3)))</f>
        <v/>
      </c>
      <c r="M33" s="12"/>
      <c r="N33" s="9"/>
    </row>
    <row r="34" customFormat="false" ht="15" hidden="false" customHeight="false" outlineLevel="0" collapsed="false">
      <c r="A34" s="12"/>
      <c r="B34" s="12"/>
      <c r="C34" s="12"/>
      <c r="D34" s="12"/>
      <c r="E34" s="12"/>
      <c r="F34" s="12"/>
      <c r="G34" s="12"/>
      <c r="H34" s="12"/>
      <c r="I34" s="12"/>
      <c r="J34" s="12"/>
      <c r="K34" s="12"/>
      <c r="L34" s="18" t="str">
        <f aca="false">IF($A34="","",IF(OR($I34&gt;=3,$K34=Lists!$X$3),Lists!$K$5,IF(OR($I34&gt;=2,$J34&gt;=2),Lists!$K$4,Lists!$K$3)))</f>
        <v/>
      </c>
      <c r="M34" s="12"/>
      <c r="N34" s="9"/>
    </row>
    <row r="35" customFormat="false" ht="15" hidden="false" customHeight="false" outlineLevel="0" collapsed="false">
      <c r="A35" s="12"/>
      <c r="B35" s="12"/>
      <c r="C35" s="12"/>
      <c r="D35" s="12"/>
      <c r="E35" s="12"/>
      <c r="F35" s="12"/>
      <c r="G35" s="12"/>
      <c r="H35" s="12"/>
      <c r="I35" s="12"/>
      <c r="J35" s="12"/>
      <c r="K35" s="12"/>
      <c r="L35" s="18" t="str">
        <f aca="false">IF($A35="","",IF(OR($I35&gt;=3,$K35=Lists!$X$3),Lists!$K$5,IF(OR($I35&gt;=2,$J35&gt;=2),Lists!$K$4,Lists!$K$3)))</f>
        <v/>
      </c>
      <c r="M35" s="12"/>
      <c r="N35" s="9"/>
    </row>
    <row r="36" customFormat="false" ht="15" hidden="false" customHeight="false" outlineLevel="0" collapsed="false">
      <c r="A36" s="12"/>
      <c r="B36" s="12"/>
      <c r="C36" s="12"/>
      <c r="D36" s="12"/>
      <c r="E36" s="12"/>
      <c r="F36" s="12"/>
      <c r="G36" s="12"/>
      <c r="H36" s="12"/>
      <c r="I36" s="12"/>
      <c r="J36" s="12"/>
      <c r="K36" s="12"/>
      <c r="L36" s="18" t="str">
        <f aca="false">IF($A36="","",IF(OR($I36&gt;=3,$K36=Lists!$X$3),Lists!$K$5,IF(OR($I36&gt;=2,$J36&gt;=2),Lists!$K$4,Lists!$K$3)))</f>
        <v/>
      </c>
      <c r="M36" s="12"/>
      <c r="N36" s="9"/>
    </row>
    <row r="37" customFormat="false" ht="15" hidden="false" customHeight="false" outlineLevel="0" collapsed="false">
      <c r="A37" s="12"/>
      <c r="B37" s="12"/>
      <c r="C37" s="12"/>
      <c r="D37" s="12"/>
      <c r="E37" s="12"/>
      <c r="F37" s="12"/>
      <c r="G37" s="12"/>
      <c r="H37" s="12"/>
      <c r="I37" s="12"/>
      <c r="J37" s="12"/>
      <c r="K37" s="12"/>
      <c r="L37" s="18" t="str">
        <f aca="false">IF($A37="","",IF(OR($I37&gt;=3,$K37=Lists!$X$3),Lists!$K$5,IF(OR($I37&gt;=2,$J37&gt;=2),Lists!$K$4,Lists!$K$3)))</f>
        <v/>
      </c>
      <c r="M37" s="12"/>
      <c r="N37" s="9"/>
    </row>
    <row r="38" customFormat="false" ht="15" hidden="false" customHeight="false" outlineLevel="0" collapsed="false">
      <c r="A38" s="12"/>
      <c r="B38" s="12"/>
      <c r="C38" s="12"/>
      <c r="D38" s="12"/>
      <c r="E38" s="12"/>
      <c r="F38" s="12"/>
      <c r="G38" s="12"/>
      <c r="H38" s="12"/>
      <c r="I38" s="12"/>
      <c r="J38" s="12"/>
      <c r="K38" s="12"/>
      <c r="L38" s="18" t="str">
        <f aca="false">IF($A38="","",IF(OR($I38&gt;=3,$K38=Lists!$X$3),Lists!$K$5,IF(OR($I38&gt;=2,$J38&gt;=2),Lists!$K$4,Lists!$K$3)))</f>
        <v/>
      </c>
      <c r="M38" s="12"/>
      <c r="N38" s="9"/>
    </row>
    <row r="39" customFormat="false" ht="15" hidden="false" customHeight="false" outlineLevel="0" collapsed="false">
      <c r="A39" s="12"/>
      <c r="B39" s="12"/>
      <c r="C39" s="12"/>
      <c r="D39" s="12"/>
      <c r="E39" s="12"/>
      <c r="F39" s="12"/>
      <c r="G39" s="12"/>
      <c r="H39" s="12"/>
      <c r="I39" s="12"/>
      <c r="J39" s="12"/>
      <c r="K39" s="12"/>
      <c r="L39" s="18" t="str">
        <f aca="false">IF($A39="","",IF(OR($I39&gt;=3,$K39=Lists!$X$3),Lists!$K$5,IF(OR($I39&gt;=2,$J39&gt;=2),Lists!$K$4,Lists!$K$3)))</f>
        <v/>
      </c>
      <c r="M39" s="12"/>
      <c r="N39" s="9"/>
    </row>
    <row r="40" customFormat="false" ht="15" hidden="false" customHeight="false" outlineLevel="0" collapsed="false">
      <c r="A40" s="12"/>
      <c r="B40" s="12"/>
      <c r="C40" s="12"/>
      <c r="D40" s="12"/>
      <c r="E40" s="12"/>
      <c r="F40" s="12"/>
      <c r="G40" s="12"/>
      <c r="H40" s="12"/>
      <c r="I40" s="12"/>
      <c r="J40" s="12"/>
      <c r="K40" s="12"/>
      <c r="L40" s="18" t="str">
        <f aca="false">IF($A40="","",IF(OR($I40&gt;=3,$K40=Lists!$X$3),Lists!$K$5,IF(OR($I40&gt;=2,$J40&gt;=2),Lists!$K$4,Lists!$K$3)))</f>
        <v/>
      </c>
      <c r="M40" s="12"/>
      <c r="N40" s="9"/>
    </row>
    <row r="41" customFormat="false" ht="15" hidden="false" customHeight="false" outlineLevel="0" collapsed="false">
      <c r="A41" s="12"/>
      <c r="B41" s="12"/>
      <c r="C41" s="12"/>
      <c r="D41" s="12"/>
      <c r="E41" s="12"/>
      <c r="F41" s="12"/>
      <c r="G41" s="12"/>
      <c r="H41" s="12"/>
      <c r="I41" s="12"/>
      <c r="J41" s="12"/>
      <c r="K41" s="12"/>
      <c r="L41" s="18" t="str">
        <f aca="false">IF($A41="","",IF(OR($I41&gt;=3,$K41=Lists!$X$3),Lists!$K$5,IF(OR($I41&gt;=2,$J41&gt;=2),Lists!$K$4,Lists!$K$3)))</f>
        <v/>
      </c>
      <c r="M41" s="12"/>
      <c r="N41" s="9"/>
    </row>
    <row r="42" customFormat="false" ht="15" hidden="false" customHeight="false" outlineLevel="0" collapsed="false">
      <c r="A42" s="12"/>
      <c r="B42" s="12"/>
      <c r="C42" s="12"/>
      <c r="D42" s="12"/>
      <c r="E42" s="12"/>
      <c r="F42" s="12"/>
      <c r="G42" s="12"/>
      <c r="H42" s="12"/>
      <c r="I42" s="12"/>
      <c r="J42" s="12"/>
      <c r="K42" s="12"/>
      <c r="L42" s="18" t="str">
        <f aca="false">IF($A42="","",IF(OR($I42&gt;=3,$K42=Lists!$X$3),Lists!$K$5,IF(OR($I42&gt;=2,$J42&gt;=2),Lists!$K$4,Lists!$K$3)))</f>
        <v/>
      </c>
      <c r="M42" s="12"/>
      <c r="N42" s="9"/>
    </row>
    <row r="43" customFormat="false" ht="15" hidden="false" customHeight="false" outlineLevel="0" collapsed="false">
      <c r="A43" s="12"/>
      <c r="B43" s="12"/>
      <c r="C43" s="12"/>
      <c r="D43" s="12"/>
      <c r="E43" s="12"/>
      <c r="F43" s="12"/>
      <c r="G43" s="12"/>
      <c r="H43" s="12"/>
      <c r="I43" s="12"/>
      <c r="J43" s="12"/>
      <c r="K43" s="12"/>
      <c r="L43" s="18" t="str">
        <f aca="false">IF($A43="","",IF(OR($I43&gt;=3,$K43=Lists!$X$3),Lists!$K$5,IF(OR($I43&gt;=2,$J43&gt;=2),Lists!$K$4,Lists!$K$3)))</f>
        <v/>
      </c>
      <c r="M43" s="12"/>
      <c r="N43" s="9"/>
    </row>
    <row r="44" customFormat="false" ht="15" hidden="false" customHeight="false" outlineLevel="0" collapsed="false">
      <c r="A44" s="12"/>
      <c r="B44" s="12"/>
      <c r="C44" s="12"/>
      <c r="D44" s="12"/>
      <c r="E44" s="12"/>
      <c r="F44" s="12"/>
      <c r="G44" s="12"/>
      <c r="H44" s="12"/>
      <c r="I44" s="12"/>
      <c r="J44" s="12"/>
      <c r="K44" s="12"/>
      <c r="L44" s="18" t="str">
        <f aca="false">IF($A44="","",IF(OR($I44&gt;=3,$K44=Lists!$X$3),Lists!$K$5,IF(OR($I44&gt;=2,$J44&gt;=2),Lists!$K$4,Lists!$K$3)))</f>
        <v/>
      </c>
      <c r="M44" s="12"/>
      <c r="N44" s="9"/>
    </row>
    <row r="45" customFormat="false" ht="15" hidden="false" customHeight="false" outlineLevel="0" collapsed="false">
      <c r="A45" s="12"/>
      <c r="B45" s="12"/>
      <c r="C45" s="12"/>
      <c r="D45" s="12"/>
      <c r="E45" s="12"/>
      <c r="F45" s="12"/>
      <c r="G45" s="12"/>
      <c r="H45" s="12"/>
      <c r="I45" s="12"/>
      <c r="J45" s="12"/>
      <c r="K45" s="12"/>
      <c r="L45" s="18" t="str">
        <f aca="false">IF($A45="","",IF(OR($I45&gt;=3,$K45=Lists!$X$3),Lists!$K$5,IF(OR($I45&gt;=2,$J45&gt;=2),Lists!$K$4,Lists!$K$3)))</f>
        <v/>
      </c>
      <c r="M45" s="12"/>
      <c r="N45" s="9"/>
    </row>
    <row r="46" customFormat="false" ht="15" hidden="false" customHeight="false" outlineLevel="0" collapsed="false">
      <c r="A46" s="12"/>
      <c r="B46" s="12"/>
      <c r="C46" s="12"/>
      <c r="D46" s="12"/>
      <c r="E46" s="12"/>
      <c r="F46" s="12"/>
      <c r="G46" s="12"/>
      <c r="H46" s="12"/>
      <c r="I46" s="12"/>
      <c r="J46" s="12"/>
      <c r="K46" s="12"/>
      <c r="L46" s="18" t="str">
        <f aca="false">IF($A46="","",IF(OR($I46&gt;=3,$K46=Lists!$X$3),Lists!$K$5,IF(OR($I46&gt;=2,$J46&gt;=2),Lists!$K$4,Lists!$K$3)))</f>
        <v/>
      </c>
      <c r="M46" s="12"/>
      <c r="N46" s="9"/>
    </row>
    <row r="47" customFormat="false" ht="15" hidden="false" customHeight="false" outlineLevel="0" collapsed="false">
      <c r="A47" s="9"/>
      <c r="B47" s="9"/>
      <c r="C47" s="9"/>
      <c r="D47" s="9"/>
      <c r="E47" s="9"/>
      <c r="F47" s="9"/>
      <c r="G47" s="9"/>
      <c r="H47" s="9"/>
      <c r="I47" s="9"/>
      <c r="J47" s="9"/>
      <c r="K47" s="9"/>
      <c r="L47" s="9"/>
      <c r="M47" s="9"/>
      <c r="N47" s="9"/>
    </row>
    <row r="48" customFormat="false" ht="15" hidden="false" customHeight="false" outlineLevel="0" collapsed="false">
      <c r="A48" s="9"/>
      <c r="B48" s="9"/>
      <c r="C48" s="9"/>
      <c r="D48" s="9"/>
      <c r="E48" s="9"/>
      <c r="F48" s="9"/>
      <c r="G48" s="9"/>
      <c r="H48" s="9"/>
      <c r="I48" s="9"/>
      <c r="J48" s="9"/>
      <c r="K48" s="9"/>
      <c r="L48" s="9"/>
      <c r="M48" s="9"/>
      <c r="N48" s="9"/>
    </row>
    <row r="49" customFormat="false" ht="15" hidden="false" customHeight="false" outlineLevel="0" collapsed="false">
      <c r="A49" s="14" t="s">
        <v>157</v>
      </c>
      <c r="B49" s="9"/>
      <c r="C49" s="9"/>
      <c r="D49" s="9"/>
      <c r="E49" s="9"/>
      <c r="F49" s="9"/>
      <c r="G49" s="9"/>
      <c r="H49" s="9"/>
      <c r="I49" s="9"/>
      <c r="J49" s="9"/>
      <c r="K49" s="9"/>
      <c r="L49" s="9"/>
      <c r="M49" s="9"/>
      <c r="N49" s="9"/>
    </row>
    <row r="50" customFormat="false" ht="79.85" hidden="false" customHeight="false" outlineLevel="0" collapsed="false">
      <c r="A50" s="3" t="s">
        <v>158</v>
      </c>
      <c r="B50" s="9"/>
      <c r="C50" s="9"/>
      <c r="D50" s="9"/>
      <c r="E50" s="9"/>
      <c r="F50" s="9"/>
      <c r="G50" s="9"/>
      <c r="H50" s="9"/>
      <c r="I50" s="9"/>
      <c r="J50" s="9"/>
      <c r="K50" s="9"/>
      <c r="L50" s="9"/>
      <c r="M50" s="9"/>
      <c r="N50" s="9"/>
    </row>
    <row r="51" customFormat="false" ht="15" hidden="false" customHeight="false" outlineLevel="0" collapsed="false">
      <c r="A51" s="9"/>
      <c r="B51" s="9"/>
      <c r="C51" s="9"/>
      <c r="D51" s="9"/>
      <c r="E51" s="9"/>
      <c r="F51" s="9"/>
      <c r="G51" s="9"/>
      <c r="H51" s="9"/>
      <c r="I51" s="9"/>
      <c r="J51" s="9"/>
      <c r="K51" s="9"/>
      <c r="L51" s="9"/>
      <c r="M51" s="9"/>
      <c r="N51" s="9"/>
    </row>
    <row r="52" customFormat="false" ht="35.05" hidden="false" customHeight="false" outlineLevel="0" collapsed="false">
      <c r="A52" s="3" t="s">
        <v>159</v>
      </c>
      <c r="B52" s="9"/>
      <c r="C52" s="9"/>
      <c r="D52" s="9"/>
      <c r="E52" s="9"/>
      <c r="F52" s="9"/>
      <c r="G52" s="9"/>
      <c r="H52" s="9"/>
      <c r="I52" s="9"/>
      <c r="J52" s="9"/>
      <c r="K52" s="9"/>
      <c r="L52" s="9"/>
      <c r="M52" s="9"/>
      <c r="N52" s="9"/>
    </row>
  </sheetData>
  <conditionalFormatting sqref="L7:L46">
    <cfRule type="expression" priority="2" aboveAverage="0" equalAverage="0" bottom="0" percent="0" rank="0" text="" dxfId="0">
      <formula>$L7="high"</formula>
    </cfRule>
  </conditionalFormatting>
  <conditionalFormatting sqref="H7:H46">
    <cfRule type="expression" priority="3" aboveAverage="0" equalAverage="0" bottom="0" percent="0" rank="0" text="" dxfId="1">
      <formula>$H7=""</formula>
    </cfRule>
  </conditionalFormatting>
  <dataValidations count="3">
    <dataValidation allowBlank="true" errorStyle="stop" operator="between" showDropDown="false" showErrorMessage="false" showInputMessage="false" sqref="B7:B46" type="list">
      <formula1>A4_H3_Deliverables!$B$7:$B$46</formula1>
      <formula2>0</formula2>
    </dataValidation>
    <dataValidation allowBlank="true" errorStyle="stop" operator="between" showDropDown="false" showErrorMessage="false" showInputMessage="false" sqref="K7:K46" type="list">
      <formula1>Lists!$X$3:$X$4</formula1>
      <formula2>0</formula2>
    </dataValidation>
    <dataValidation allowBlank="true" errorStyle="stop" operator="between" showDropDown="false" showErrorMessage="false" showInputMessage="false" sqref="M7:M46" type="list">
      <formula1>Lists!$L$3:$L$4</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6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0" width="32"/>
    <col collapsed="false" customWidth="true" hidden="false" outlineLevel="0" max="3" min="3" style="0" width="38"/>
    <col collapsed="false" customWidth="true" hidden="false" outlineLevel="0" max="6" min="4" style="0" width="22"/>
    <col collapsed="false" customWidth="true" hidden="false" outlineLevel="0" max="7" min="7" style="0" width="18"/>
    <col collapsed="false" customWidth="true" hidden="false" outlineLevel="0" max="8" min="8" style="0" width="30"/>
  </cols>
  <sheetData>
    <row r="1" customFormat="false" ht="17.35" hidden="false" customHeight="false" outlineLevel="0" collapsed="false">
      <c r="A1" s="8" t="s">
        <v>18</v>
      </c>
      <c r="B1" s="9"/>
      <c r="C1" s="9"/>
      <c r="D1" s="9"/>
      <c r="E1" s="9"/>
      <c r="F1" s="9"/>
      <c r="G1" s="9"/>
      <c r="H1" s="9"/>
      <c r="I1" s="9"/>
    </row>
    <row r="2" customFormat="false" ht="46.25" hidden="false" customHeight="false" outlineLevel="0" collapsed="false">
      <c r="A2" s="3" t="s">
        <v>160</v>
      </c>
      <c r="B2" s="9"/>
      <c r="C2" s="9"/>
      <c r="D2" s="9"/>
      <c r="E2" s="9"/>
      <c r="F2" s="9"/>
      <c r="G2" s="9"/>
      <c r="H2" s="9"/>
      <c r="I2" s="9"/>
    </row>
    <row r="3" customFormat="false" ht="35.05" hidden="false" customHeight="false" outlineLevel="0" collapsed="false">
      <c r="A3" s="3" t="s">
        <v>161</v>
      </c>
      <c r="B3" s="9"/>
      <c r="C3" s="9"/>
      <c r="D3" s="9"/>
      <c r="E3" s="9"/>
      <c r="F3" s="9"/>
      <c r="G3" s="9"/>
      <c r="H3" s="9"/>
      <c r="I3" s="9"/>
    </row>
    <row r="4" customFormat="false" ht="15" hidden="false" customHeight="false" outlineLevel="0" collapsed="false">
      <c r="A4" s="9"/>
      <c r="B4" s="9"/>
      <c r="C4" s="9"/>
      <c r="D4" s="9"/>
      <c r="E4" s="9"/>
      <c r="F4" s="9"/>
      <c r="G4" s="9"/>
      <c r="H4" s="9"/>
      <c r="I4" s="9"/>
    </row>
    <row r="5" customFormat="false" ht="15" hidden="false" customHeight="false" outlineLevel="0" collapsed="false">
      <c r="A5" s="5" t="s">
        <v>27</v>
      </c>
      <c r="B5" s="9"/>
      <c r="C5" s="9"/>
      <c r="D5" s="9"/>
      <c r="E5" s="9"/>
      <c r="F5" s="9"/>
      <c r="G5" s="9"/>
      <c r="H5" s="9"/>
      <c r="I5" s="9"/>
    </row>
    <row r="6" customFormat="false" ht="42" hidden="false" customHeight="true" outlineLevel="0" collapsed="false">
      <c r="A6" s="10" t="s">
        <v>162</v>
      </c>
      <c r="B6" s="10" t="s">
        <v>163</v>
      </c>
      <c r="C6" s="10" t="s">
        <v>164</v>
      </c>
      <c r="D6" s="10" t="s">
        <v>165</v>
      </c>
      <c r="E6" s="10" t="s">
        <v>166</v>
      </c>
      <c r="F6" s="10" t="s">
        <v>144</v>
      </c>
      <c r="G6" s="10" t="s">
        <v>167</v>
      </c>
      <c r="H6" s="10" t="s">
        <v>124</v>
      </c>
      <c r="I6" s="9"/>
    </row>
    <row r="7" customFormat="false" ht="23.85" hidden="false" customHeight="false" outlineLevel="0" collapsed="false">
      <c r="A7" s="17" t="s">
        <v>168</v>
      </c>
      <c r="B7" s="17"/>
      <c r="C7" s="17" t="s">
        <v>169</v>
      </c>
      <c r="D7" s="17" t="s">
        <v>170</v>
      </c>
      <c r="E7" s="17" t="s">
        <v>171</v>
      </c>
      <c r="F7" s="17" t="s">
        <v>172</v>
      </c>
      <c r="G7" s="17" t="s">
        <v>173</v>
      </c>
      <c r="H7" s="18" t="str">
        <f aca="false">IF($A7="","",IF($B7="","no enables-link — orphan candidate",""))</f>
        <v>no enables-link — orphan candidate</v>
      </c>
      <c r="I7" s="19" t="s">
        <v>69</v>
      </c>
    </row>
    <row r="8" customFormat="false" ht="15" hidden="false" customHeight="false" outlineLevel="0" collapsed="false">
      <c r="A8" s="12"/>
      <c r="B8" s="12"/>
      <c r="C8" s="12"/>
      <c r="D8" s="12"/>
      <c r="E8" s="12"/>
      <c r="F8" s="12"/>
      <c r="G8" s="12"/>
      <c r="H8" s="18" t="str">
        <f aca="false">IF($A8="","",IF($B8="","no enables-link — orphan candidate",""))</f>
        <v/>
      </c>
      <c r="I8" s="9"/>
    </row>
    <row r="9" customFormat="false" ht="15" hidden="false" customHeight="false" outlineLevel="0" collapsed="false">
      <c r="A9" s="12"/>
      <c r="B9" s="12"/>
      <c r="C9" s="12"/>
      <c r="D9" s="12"/>
      <c r="E9" s="12"/>
      <c r="F9" s="12"/>
      <c r="G9" s="12"/>
      <c r="H9" s="18" t="str">
        <f aca="false">IF($A9="","",IF($B9="","no enables-link — orphan candidate",""))</f>
        <v/>
      </c>
      <c r="I9" s="9"/>
    </row>
    <row r="10" customFormat="false" ht="15" hidden="false" customHeight="false" outlineLevel="0" collapsed="false">
      <c r="A10" s="12"/>
      <c r="B10" s="12"/>
      <c r="C10" s="12"/>
      <c r="D10" s="12"/>
      <c r="E10" s="12"/>
      <c r="F10" s="12"/>
      <c r="G10" s="12"/>
      <c r="H10" s="18" t="str">
        <f aca="false">IF($A10="","",IF($B10="","no enables-link — orphan candidate",""))</f>
        <v/>
      </c>
      <c r="I10" s="9"/>
    </row>
    <row r="11" customFormat="false" ht="15" hidden="false" customHeight="false" outlineLevel="0" collapsed="false">
      <c r="A11" s="12"/>
      <c r="B11" s="12"/>
      <c r="C11" s="12"/>
      <c r="D11" s="12"/>
      <c r="E11" s="12"/>
      <c r="F11" s="12"/>
      <c r="G11" s="12"/>
      <c r="H11" s="18" t="str">
        <f aca="false">IF($A11="","",IF($B11="","no enables-link — orphan candidate",""))</f>
        <v/>
      </c>
      <c r="I11" s="9"/>
    </row>
    <row r="12" customFormat="false" ht="15" hidden="false" customHeight="false" outlineLevel="0" collapsed="false">
      <c r="A12" s="12"/>
      <c r="B12" s="12"/>
      <c r="C12" s="12"/>
      <c r="D12" s="12"/>
      <c r="E12" s="12"/>
      <c r="F12" s="12"/>
      <c r="G12" s="12"/>
      <c r="H12" s="18" t="str">
        <f aca="false">IF($A12="","",IF($B12="","no enables-link — orphan candidate",""))</f>
        <v/>
      </c>
      <c r="I12" s="9"/>
    </row>
    <row r="13" customFormat="false" ht="15" hidden="false" customHeight="false" outlineLevel="0" collapsed="false">
      <c r="A13" s="12"/>
      <c r="B13" s="12"/>
      <c r="C13" s="12"/>
      <c r="D13" s="12"/>
      <c r="E13" s="12"/>
      <c r="F13" s="12"/>
      <c r="G13" s="12"/>
      <c r="H13" s="18" t="str">
        <f aca="false">IF($A13="","",IF($B13="","no enables-link — orphan candidate",""))</f>
        <v/>
      </c>
      <c r="I13" s="9"/>
    </row>
    <row r="14" customFormat="false" ht="15" hidden="false" customHeight="false" outlineLevel="0" collapsed="false">
      <c r="A14" s="12"/>
      <c r="B14" s="12"/>
      <c r="C14" s="12"/>
      <c r="D14" s="12"/>
      <c r="E14" s="12"/>
      <c r="F14" s="12"/>
      <c r="G14" s="12"/>
      <c r="H14" s="18" t="str">
        <f aca="false">IF($A14="","",IF($B14="","no enables-link — orphan candidate",""))</f>
        <v/>
      </c>
      <c r="I14" s="9"/>
    </row>
    <row r="15" customFormat="false" ht="15" hidden="false" customHeight="false" outlineLevel="0" collapsed="false">
      <c r="A15" s="12"/>
      <c r="B15" s="12"/>
      <c r="C15" s="12"/>
      <c r="D15" s="12"/>
      <c r="E15" s="12"/>
      <c r="F15" s="12"/>
      <c r="G15" s="12"/>
      <c r="H15" s="18" t="str">
        <f aca="false">IF($A15="","",IF($B15="","no enables-link — orphan candidate",""))</f>
        <v/>
      </c>
      <c r="I15" s="9"/>
    </row>
    <row r="16" customFormat="false" ht="15" hidden="false" customHeight="false" outlineLevel="0" collapsed="false">
      <c r="A16" s="12"/>
      <c r="B16" s="12"/>
      <c r="C16" s="12"/>
      <c r="D16" s="12"/>
      <c r="E16" s="12"/>
      <c r="F16" s="12"/>
      <c r="G16" s="12"/>
      <c r="H16" s="18" t="str">
        <f aca="false">IF($A16="","",IF($B16="","no enables-link — orphan candidate",""))</f>
        <v/>
      </c>
      <c r="I16" s="9"/>
    </row>
    <row r="17" customFormat="false" ht="15" hidden="false" customHeight="false" outlineLevel="0" collapsed="false">
      <c r="A17" s="12"/>
      <c r="B17" s="12"/>
      <c r="C17" s="12"/>
      <c r="D17" s="12"/>
      <c r="E17" s="12"/>
      <c r="F17" s="12"/>
      <c r="G17" s="12"/>
      <c r="H17" s="18" t="str">
        <f aca="false">IF($A17="","",IF($B17="","no enables-link — orphan candidate",""))</f>
        <v/>
      </c>
      <c r="I17" s="9"/>
    </row>
    <row r="18" customFormat="false" ht="15" hidden="false" customHeight="false" outlineLevel="0" collapsed="false">
      <c r="A18" s="12"/>
      <c r="B18" s="12"/>
      <c r="C18" s="12"/>
      <c r="D18" s="12"/>
      <c r="E18" s="12"/>
      <c r="F18" s="12"/>
      <c r="G18" s="12"/>
      <c r="H18" s="18" t="str">
        <f aca="false">IF($A18="","",IF($B18="","no enables-link — orphan candidate",""))</f>
        <v/>
      </c>
      <c r="I18" s="9"/>
    </row>
    <row r="19" customFormat="false" ht="15" hidden="false" customHeight="false" outlineLevel="0" collapsed="false">
      <c r="A19" s="12"/>
      <c r="B19" s="12"/>
      <c r="C19" s="12"/>
      <c r="D19" s="12"/>
      <c r="E19" s="12"/>
      <c r="F19" s="12"/>
      <c r="G19" s="12"/>
      <c r="H19" s="18" t="str">
        <f aca="false">IF($A19="","",IF($B19="","no enables-link — orphan candidate",""))</f>
        <v/>
      </c>
      <c r="I19" s="9"/>
    </row>
    <row r="20" customFormat="false" ht="15" hidden="false" customHeight="false" outlineLevel="0" collapsed="false">
      <c r="A20" s="12"/>
      <c r="B20" s="12"/>
      <c r="C20" s="12"/>
      <c r="D20" s="12"/>
      <c r="E20" s="12"/>
      <c r="F20" s="12"/>
      <c r="G20" s="12"/>
      <c r="H20" s="18" t="str">
        <f aca="false">IF($A20="","",IF($B20="","no enables-link — orphan candidate",""))</f>
        <v/>
      </c>
      <c r="I20" s="9"/>
    </row>
    <row r="21" customFormat="false" ht="15" hidden="false" customHeight="false" outlineLevel="0" collapsed="false">
      <c r="A21" s="12"/>
      <c r="B21" s="12"/>
      <c r="C21" s="12"/>
      <c r="D21" s="12"/>
      <c r="E21" s="12"/>
      <c r="F21" s="12"/>
      <c r="G21" s="12"/>
      <c r="H21" s="18" t="str">
        <f aca="false">IF($A21="","",IF($B21="","no enables-link — orphan candidate",""))</f>
        <v/>
      </c>
      <c r="I21" s="9"/>
    </row>
    <row r="22" customFormat="false" ht="15" hidden="false" customHeight="false" outlineLevel="0" collapsed="false">
      <c r="A22" s="12"/>
      <c r="B22" s="12"/>
      <c r="C22" s="12"/>
      <c r="D22" s="12"/>
      <c r="E22" s="12"/>
      <c r="F22" s="12"/>
      <c r="G22" s="12"/>
      <c r="H22" s="18" t="str">
        <f aca="false">IF($A22="","",IF($B22="","no enables-link — orphan candidate",""))</f>
        <v/>
      </c>
      <c r="I22" s="9"/>
    </row>
    <row r="23" customFormat="false" ht="15" hidden="false" customHeight="false" outlineLevel="0" collapsed="false">
      <c r="A23" s="12"/>
      <c r="B23" s="12"/>
      <c r="C23" s="12"/>
      <c r="D23" s="12"/>
      <c r="E23" s="12"/>
      <c r="F23" s="12"/>
      <c r="G23" s="12"/>
      <c r="H23" s="18" t="str">
        <f aca="false">IF($A23="","",IF($B23="","no enables-link — orphan candidate",""))</f>
        <v/>
      </c>
      <c r="I23" s="9"/>
    </row>
    <row r="24" customFormat="false" ht="15" hidden="false" customHeight="false" outlineLevel="0" collapsed="false">
      <c r="A24" s="12"/>
      <c r="B24" s="12"/>
      <c r="C24" s="12"/>
      <c r="D24" s="12"/>
      <c r="E24" s="12"/>
      <c r="F24" s="12"/>
      <c r="G24" s="12"/>
      <c r="H24" s="18" t="str">
        <f aca="false">IF($A24="","",IF($B24="","no enables-link — orphan candidate",""))</f>
        <v/>
      </c>
      <c r="I24" s="9"/>
    </row>
    <row r="25" customFormat="false" ht="15" hidden="false" customHeight="false" outlineLevel="0" collapsed="false">
      <c r="A25" s="12"/>
      <c r="B25" s="12"/>
      <c r="C25" s="12"/>
      <c r="D25" s="12"/>
      <c r="E25" s="12"/>
      <c r="F25" s="12"/>
      <c r="G25" s="12"/>
      <c r="H25" s="18" t="str">
        <f aca="false">IF($A25="","",IF($B25="","no enables-link — orphan candidate",""))</f>
        <v/>
      </c>
      <c r="I25" s="9"/>
    </row>
    <row r="26" customFormat="false" ht="15" hidden="false" customHeight="false" outlineLevel="0" collapsed="false">
      <c r="A26" s="12"/>
      <c r="B26" s="12"/>
      <c r="C26" s="12"/>
      <c r="D26" s="12"/>
      <c r="E26" s="12"/>
      <c r="F26" s="12"/>
      <c r="G26" s="12"/>
      <c r="H26" s="18" t="str">
        <f aca="false">IF($A26="","",IF($B26="","no enables-link — orphan candidate",""))</f>
        <v/>
      </c>
      <c r="I26" s="9"/>
    </row>
    <row r="27" customFormat="false" ht="15" hidden="false" customHeight="false" outlineLevel="0" collapsed="false">
      <c r="A27" s="12"/>
      <c r="B27" s="12"/>
      <c r="C27" s="12"/>
      <c r="D27" s="12"/>
      <c r="E27" s="12"/>
      <c r="F27" s="12"/>
      <c r="G27" s="12"/>
      <c r="H27" s="18" t="str">
        <f aca="false">IF($A27="","",IF($B27="","no enables-link — orphan candidate",""))</f>
        <v/>
      </c>
      <c r="I27" s="9"/>
    </row>
    <row r="28" customFormat="false" ht="15" hidden="false" customHeight="false" outlineLevel="0" collapsed="false">
      <c r="A28" s="12"/>
      <c r="B28" s="12"/>
      <c r="C28" s="12"/>
      <c r="D28" s="12"/>
      <c r="E28" s="12"/>
      <c r="F28" s="12"/>
      <c r="G28" s="12"/>
      <c r="H28" s="18" t="str">
        <f aca="false">IF($A28="","",IF($B28="","no enables-link — orphan candidate",""))</f>
        <v/>
      </c>
      <c r="I28" s="9"/>
    </row>
    <row r="29" customFormat="false" ht="15" hidden="false" customHeight="false" outlineLevel="0" collapsed="false">
      <c r="A29" s="12"/>
      <c r="B29" s="12"/>
      <c r="C29" s="12"/>
      <c r="D29" s="12"/>
      <c r="E29" s="12"/>
      <c r="F29" s="12"/>
      <c r="G29" s="12"/>
      <c r="H29" s="18" t="str">
        <f aca="false">IF($A29="","",IF($B29="","no enables-link — orphan candidate",""))</f>
        <v/>
      </c>
      <c r="I29" s="9"/>
    </row>
    <row r="30" customFormat="false" ht="15" hidden="false" customHeight="false" outlineLevel="0" collapsed="false">
      <c r="A30" s="12"/>
      <c r="B30" s="12"/>
      <c r="C30" s="12"/>
      <c r="D30" s="12"/>
      <c r="E30" s="12"/>
      <c r="F30" s="12"/>
      <c r="G30" s="12"/>
      <c r="H30" s="18" t="str">
        <f aca="false">IF($A30="","",IF($B30="","no enables-link — orphan candidate",""))</f>
        <v/>
      </c>
      <c r="I30" s="9"/>
    </row>
    <row r="31" customFormat="false" ht="15" hidden="false" customHeight="false" outlineLevel="0" collapsed="false">
      <c r="A31" s="12"/>
      <c r="B31" s="12"/>
      <c r="C31" s="12"/>
      <c r="D31" s="12"/>
      <c r="E31" s="12"/>
      <c r="F31" s="12"/>
      <c r="G31" s="12"/>
      <c r="H31" s="18" t="str">
        <f aca="false">IF($A31="","",IF($B31="","no enables-link — orphan candidate",""))</f>
        <v/>
      </c>
      <c r="I31" s="9"/>
    </row>
    <row r="32" customFormat="false" ht="15" hidden="false" customHeight="false" outlineLevel="0" collapsed="false">
      <c r="A32" s="12"/>
      <c r="B32" s="12"/>
      <c r="C32" s="12"/>
      <c r="D32" s="12"/>
      <c r="E32" s="12"/>
      <c r="F32" s="12"/>
      <c r="G32" s="12"/>
      <c r="H32" s="18" t="str">
        <f aca="false">IF($A32="","",IF($B32="","no enables-link — orphan candidate",""))</f>
        <v/>
      </c>
      <c r="I32" s="9"/>
    </row>
    <row r="33" customFormat="false" ht="15" hidden="false" customHeight="false" outlineLevel="0" collapsed="false">
      <c r="A33" s="12"/>
      <c r="B33" s="12"/>
      <c r="C33" s="12"/>
      <c r="D33" s="12"/>
      <c r="E33" s="12"/>
      <c r="F33" s="12"/>
      <c r="G33" s="12"/>
      <c r="H33" s="18" t="str">
        <f aca="false">IF($A33="","",IF($B33="","no enables-link — orphan candidate",""))</f>
        <v/>
      </c>
      <c r="I33" s="9"/>
    </row>
    <row r="34" customFormat="false" ht="15" hidden="false" customHeight="false" outlineLevel="0" collapsed="false">
      <c r="A34" s="12"/>
      <c r="B34" s="12"/>
      <c r="C34" s="12"/>
      <c r="D34" s="12"/>
      <c r="E34" s="12"/>
      <c r="F34" s="12"/>
      <c r="G34" s="12"/>
      <c r="H34" s="18" t="str">
        <f aca="false">IF($A34="","",IF($B34="","no enables-link — orphan candidate",""))</f>
        <v/>
      </c>
      <c r="I34" s="9"/>
    </row>
    <row r="35" customFormat="false" ht="15" hidden="false" customHeight="false" outlineLevel="0" collapsed="false">
      <c r="A35" s="12"/>
      <c r="B35" s="12"/>
      <c r="C35" s="12"/>
      <c r="D35" s="12"/>
      <c r="E35" s="12"/>
      <c r="F35" s="12"/>
      <c r="G35" s="12"/>
      <c r="H35" s="18" t="str">
        <f aca="false">IF($A35="","",IF($B35="","no enables-link — orphan candidate",""))</f>
        <v/>
      </c>
      <c r="I35" s="9"/>
    </row>
    <row r="36" customFormat="false" ht="15" hidden="false" customHeight="false" outlineLevel="0" collapsed="false">
      <c r="A36" s="12"/>
      <c r="B36" s="12"/>
      <c r="C36" s="12"/>
      <c r="D36" s="12"/>
      <c r="E36" s="12"/>
      <c r="F36" s="12"/>
      <c r="G36" s="12"/>
      <c r="H36" s="18" t="str">
        <f aca="false">IF($A36="","",IF($B36="","no enables-link — orphan candidate",""))</f>
        <v/>
      </c>
      <c r="I36" s="9"/>
    </row>
    <row r="37" customFormat="false" ht="15" hidden="false" customHeight="false" outlineLevel="0" collapsed="false">
      <c r="A37" s="12"/>
      <c r="B37" s="12"/>
      <c r="C37" s="12"/>
      <c r="D37" s="12"/>
      <c r="E37" s="12"/>
      <c r="F37" s="12"/>
      <c r="G37" s="12"/>
      <c r="H37" s="18" t="str">
        <f aca="false">IF($A37="","",IF($B37="","no enables-link — orphan candidate",""))</f>
        <v/>
      </c>
      <c r="I37" s="9"/>
    </row>
    <row r="38" customFormat="false" ht="15" hidden="false" customHeight="false" outlineLevel="0" collapsed="false">
      <c r="A38" s="12"/>
      <c r="B38" s="12"/>
      <c r="C38" s="12"/>
      <c r="D38" s="12"/>
      <c r="E38" s="12"/>
      <c r="F38" s="12"/>
      <c r="G38" s="12"/>
      <c r="H38" s="18" t="str">
        <f aca="false">IF($A38="","",IF($B38="","no enables-link — orphan candidate",""))</f>
        <v/>
      </c>
      <c r="I38" s="9"/>
    </row>
    <row r="39" customFormat="false" ht="15" hidden="false" customHeight="false" outlineLevel="0" collapsed="false">
      <c r="A39" s="12"/>
      <c r="B39" s="12"/>
      <c r="C39" s="12"/>
      <c r="D39" s="12"/>
      <c r="E39" s="12"/>
      <c r="F39" s="12"/>
      <c r="G39" s="12"/>
      <c r="H39" s="18" t="str">
        <f aca="false">IF($A39="","",IF($B39="","no enables-link — orphan candidate",""))</f>
        <v/>
      </c>
      <c r="I39" s="9"/>
    </row>
    <row r="40" customFormat="false" ht="15" hidden="false" customHeight="false" outlineLevel="0" collapsed="false">
      <c r="A40" s="12"/>
      <c r="B40" s="12"/>
      <c r="C40" s="12"/>
      <c r="D40" s="12"/>
      <c r="E40" s="12"/>
      <c r="F40" s="12"/>
      <c r="G40" s="12"/>
      <c r="H40" s="18" t="str">
        <f aca="false">IF($A40="","",IF($B40="","no enables-link — orphan candidate",""))</f>
        <v/>
      </c>
      <c r="I40" s="9"/>
    </row>
    <row r="41" customFormat="false" ht="15" hidden="false" customHeight="false" outlineLevel="0" collapsed="false">
      <c r="A41" s="12"/>
      <c r="B41" s="12"/>
      <c r="C41" s="12"/>
      <c r="D41" s="12"/>
      <c r="E41" s="12"/>
      <c r="F41" s="12"/>
      <c r="G41" s="12"/>
      <c r="H41" s="18" t="str">
        <f aca="false">IF($A41="","",IF($B41="","no enables-link — orphan candidate",""))</f>
        <v/>
      </c>
      <c r="I41" s="9"/>
    </row>
    <row r="42" customFormat="false" ht="15" hidden="false" customHeight="false" outlineLevel="0" collapsed="false">
      <c r="A42" s="12"/>
      <c r="B42" s="12"/>
      <c r="C42" s="12"/>
      <c r="D42" s="12"/>
      <c r="E42" s="12"/>
      <c r="F42" s="12"/>
      <c r="G42" s="12"/>
      <c r="H42" s="18" t="str">
        <f aca="false">IF($A42="","",IF($B42="","no enables-link — orphan candidate",""))</f>
        <v/>
      </c>
      <c r="I42" s="9"/>
    </row>
    <row r="43" customFormat="false" ht="15" hidden="false" customHeight="false" outlineLevel="0" collapsed="false">
      <c r="A43" s="12"/>
      <c r="B43" s="12"/>
      <c r="C43" s="12"/>
      <c r="D43" s="12"/>
      <c r="E43" s="12"/>
      <c r="F43" s="12"/>
      <c r="G43" s="12"/>
      <c r="H43" s="18" t="str">
        <f aca="false">IF($A43="","",IF($B43="","no enables-link — orphan candidate",""))</f>
        <v/>
      </c>
      <c r="I43" s="9"/>
    </row>
    <row r="44" customFormat="false" ht="15" hidden="false" customHeight="false" outlineLevel="0" collapsed="false">
      <c r="A44" s="12"/>
      <c r="B44" s="12"/>
      <c r="C44" s="12"/>
      <c r="D44" s="12"/>
      <c r="E44" s="12"/>
      <c r="F44" s="12"/>
      <c r="G44" s="12"/>
      <c r="H44" s="18" t="str">
        <f aca="false">IF($A44="","",IF($B44="","no enables-link — orphan candidate",""))</f>
        <v/>
      </c>
      <c r="I44" s="9"/>
    </row>
    <row r="45" customFormat="false" ht="15" hidden="false" customHeight="false" outlineLevel="0" collapsed="false">
      <c r="A45" s="12"/>
      <c r="B45" s="12"/>
      <c r="C45" s="12"/>
      <c r="D45" s="12"/>
      <c r="E45" s="12"/>
      <c r="F45" s="12"/>
      <c r="G45" s="12"/>
      <c r="H45" s="18" t="str">
        <f aca="false">IF($A45="","",IF($B45="","no enables-link — orphan candidate",""))</f>
        <v/>
      </c>
      <c r="I45" s="9"/>
    </row>
    <row r="46" customFormat="false" ht="15" hidden="false" customHeight="false" outlineLevel="0" collapsed="false">
      <c r="A46" s="12"/>
      <c r="B46" s="12"/>
      <c r="C46" s="12"/>
      <c r="D46" s="12"/>
      <c r="E46" s="12"/>
      <c r="F46" s="12"/>
      <c r="G46" s="12"/>
      <c r="H46" s="18" t="str">
        <f aca="false">IF($A46="","",IF($B46="","no enables-link — orphan candidate",""))</f>
        <v/>
      </c>
      <c r="I46" s="9"/>
    </row>
    <row r="47" customFormat="false" ht="15" hidden="false" customHeight="false" outlineLevel="0" collapsed="false">
      <c r="A47" s="9"/>
      <c r="B47" s="9"/>
      <c r="C47" s="9"/>
      <c r="D47" s="9"/>
      <c r="E47" s="9"/>
      <c r="F47" s="9"/>
      <c r="G47" s="9"/>
      <c r="H47" s="9"/>
      <c r="I47" s="9"/>
    </row>
    <row r="48" customFormat="false" ht="15" hidden="false" customHeight="false" outlineLevel="0" collapsed="false">
      <c r="A48" s="9"/>
      <c r="B48" s="9"/>
      <c r="C48" s="9"/>
      <c r="D48" s="9"/>
      <c r="E48" s="9"/>
      <c r="F48" s="9"/>
      <c r="G48" s="9"/>
      <c r="H48" s="9"/>
      <c r="I48" s="9"/>
    </row>
    <row r="49" customFormat="false" ht="46.25" hidden="false" customHeight="false" outlineLevel="0" collapsed="false">
      <c r="A49" s="3" t="s">
        <v>174</v>
      </c>
      <c r="B49" s="9"/>
      <c r="C49" s="9"/>
      <c r="D49" s="9"/>
      <c r="E49" s="9"/>
      <c r="F49" s="9"/>
      <c r="G49" s="9"/>
      <c r="H49" s="9"/>
      <c r="I49" s="9"/>
    </row>
    <row r="50" customFormat="false" ht="23.85" hidden="false" customHeight="false" outlineLevel="0" collapsed="false">
      <c r="A50" s="3" t="s">
        <v>175</v>
      </c>
      <c r="B50" s="9"/>
      <c r="C50" s="9"/>
      <c r="D50" s="9"/>
      <c r="E50" s="9"/>
      <c r="F50" s="9"/>
      <c r="G50" s="9"/>
      <c r="H50" s="9"/>
      <c r="I50" s="9"/>
    </row>
    <row r="51" customFormat="false" ht="35.05" hidden="false" customHeight="false" outlineLevel="0" collapsed="false">
      <c r="A51" s="3" t="s">
        <v>176</v>
      </c>
      <c r="B51" s="9"/>
      <c r="C51" s="9"/>
      <c r="D51" s="9"/>
      <c r="E51" s="9"/>
      <c r="F51" s="9"/>
      <c r="G51" s="9"/>
      <c r="H51" s="9"/>
      <c r="I51" s="9"/>
    </row>
    <row r="52" customFormat="false" ht="35.05" hidden="false" customHeight="false" outlineLevel="0" collapsed="false">
      <c r="A52" s="3" t="s">
        <v>177</v>
      </c>
      <c r="B52" s="9"/>
      <c r="C52" s="9"/>
      <c r="D52" s="9"/>
      <c r="E52" s="9"/>
      <c r="F52" s="9"/>
      <c r="G52" s="9"/>
      <c r="H52" s="9"/>
      <c r="I52" s="9"/>
    </row>
    <row r="53" customFormat="false" ht="15" hidden="false" customHeight="false" outlineLevel="0" collapsed="false">
      <c r="A53" s="9"/>
      <c r="B53" s="9"/>
      <c r="C53" s="9"/>
      <c r="D53" s="9"/>
      <c r="E53" s="9"/>
      <c r="F53" s="9"/>
      <c r="G53" s="9"/>
      <c r="H53" s="9"/>
      <c r="I53" s="9"/>
    </row>
    <row r="54" customFormat="false" ht="39.55" hidden="false" customHeight="false" outlineLevel="0" collapsed="false">
      <c r="A54" s="5" t="s">
        <v>178</v>
      </c>
      <c r="B54" s="9"/>
      <c r="C54" s="9"/>
      <c r="D54" s="9"/>
      <c r="E54" s="9"/>
      <c r="F54" s="9"/>
      <c r="G54" s="9"/>
      <c r="H54" s="9"/>
      <c r="I54" s="9"/>
    </row>
    <row r="55" customFormat="false" ht="42" hidden="false" customHeight="true" outlineLevel="0" collapsed="false">
      <c r="A55" s="10" t="s">
        <v>179</v>
      </c>
      <c r="B55" s="10" t="s">
        <v>180</v>
      </c>
      <c r="C55" s="10" t="s">
        <v>181</v>
      </c>
      <c r="D55" s="9"/>
      <c r="E55" s="9"/>
      <c r="F55" s="9"/>
      <c r="G55" s="9"/>
      <c r="H55" s="9"/>
      <c r="I55" s="9"/>
    </row>
    <row r="56" customFormat="false" ht="15" hidden="false" customHeight="false" outlineLevel="0" collapsed="false">
      <c r="A56" s="20" t="s">
        <v>182</v>
      </c>
      <c r="B56" s="20" t="s">
        <v>183</v>
      </c>
      <c r="C56" s="20" t="s">
        <v>184</v>
      </c>
      <c r="D56" s="9"/>
      <c r="E56" s="9"/>
      <c r="F56" s="9"/>
      <c r="G56" s="9"/>
      <c r="H56" s="9"/>
      <c r="I56" s="9"/>
    </row>
    <row r="57" customFormat="false" ht="15" hidden="false" customHeight="false" outlineLevel="0" collapsed="false">
      <c r="A57" s="20" t="s">
        <v>185</v>
      </c>
      <c r="B57" s="20" t="s">
        <v>186</v>
      </c>
      <c r="C57" s="20" t="s">
        <v>187</v>
      </c>
      <c r="D57" s="9"/>
      <c r="E57" s="9"/>
      <c r="F57" s="9"/>
      <c r="G57" s="9"/>
      <c r="H57" s="9"/>
      <c r="I57" s="9"/>
    </row>
    <row r="58" customFormat="false" ht="15" hidden="false" customHeight="false" outlineLevel="0" collapsed="false">
      <c r="A58" s="20" t="s">
        <v>188</v>
      </c>
      <c r="B58" s="20" t="s">
        <v>189</v>
      </c>
      <c r="C58" s="20" t="s">
        <v>190</v>
      </c>
      <c r="D58" s="9"/>
      <c r="E58" s="9"/>
      <c r="F58" s="9"/>
      <c r="G58" s="9"/>
      <c r="H58" s="9"/>
      <c r="I58" s="9"/>
    </row>
    <row r="59" customFormat="false" ht="15" hidden="false" customHeight="false" outlineLevel="0" collapsed="false">
      <c r="A59" s="12"/>
      <c r="B59" s="12"/>
      <c r="C59" s="12"/>
      <c r="D59" s="9"/>
      <c r="E59" s="9"/>
      <c r="F59" s="9"/>
      <c r="G59" s="9"/>
      <c r="H59" s="9"/>
      <c r="I59" s="9"/>
    </row>
    <row r="60" customFormat="false" ht="15" hidden="false" customHeight="false" outlineLevel="0" collapsed="false">
      <c r="A60" s="12"/>
      <c r="B60" s="12"/>
      <c r="C60" s="12"/>
      <c r="D60" s="9"/>
      <c r="E60" s="9"/>
      <c r="F60" s="9"/>
      <c r="G60" s="9"/>
      <c r="H60" s="9"/>
      <c r="I60" s="9"/>
    </row>
    <row r="61" customFormat="false" ht="15" hidden="false" customHeight="false" outlineLevel="0" collapsed="false">
      <c r="A61" s="12"/>
      <c r="B61" s="12"/>
      <c r="C61" s="12"/>
      <c r="D61" s="9"/>
      <c r="E61" s="9"/>
      <c r="F61" s="9"/>
      <c r="G61" s="9"/>
      <c r="H61" s="9"/>
      <c r="I61" s="9"/>
    </row>
    <row r="62" customFormat="false" ht="15" hidden="false" customHeight="false" outlineLevel="0" collapsed="false">
      <c r="A62" s="12"/>
      <c r="B62" s="12"/>
      <c r="C62" s="12"/>
      <c r="D62" s="9"/>
      <c r="E62" s="9"/>
      <c r="F62" s="9"/>
      <c r="G62" s="9"/>
      <c r="H62" s="9"/>
      <c r="I62" s="9"/>
    </row>
    <row r="63" customFormat="false" ht="15" hidden="false" customHeight="false" outlineLevel="0" collapsed="false">
      <c r="A63" s="9"/>
      <c r="B63" s="9"/>
      <c r="C63" s="9"/>
      <c r="D63" s="9"/>
      <c r="E63" s="9"/>
      <c r="F63" s="9"/>
      <c r="G63" s="9"/>
      <c r="H63" s="9"/>
      <c r="I63" s="9"/>
    </row>
    <row r="64" customFormat="false" ht="15" hidden="false" customHeight="false" outlineLevel="0" collapsed="false">
      <c r="A64" s="5" t="s">
        <v>191</v>
      </c>
      <c r="B64" s="9"/>
      <c r="C64" s="9"/>
      <c r="D64" s="9"/>
      <c r="E64" s="9"/>
      <c r="F64" s="9"/>
      <c r="G64" s="9"/>
      <c r="H64" s="9"/>
      <c r="I64" s="9"/>
    </row>
    <row r="65" customFormat="false" ht="15" hidden="false" customHeight="false" outlineLevel="0" collapsed="false">
      <c r="A65" s="25" t="s">
        <v>192</v>
      </c>
      <c r="B65" s="26"/>
      <c r="C65" s="9"/>
      <c r="D65" s="9"/>
      <c r="E65" s="9"/>
      <c r="F65" s="9"/>
      <c r="G65" s="9"/>
      <c r="H65" s="9"/>
      <c r="I65" s="9"/>
    </row>
    <row r="66" customFormat="false" ht="15" hidden="false" customHeight="false" outlineLevel="0" collapsed="false">
      <c r="A66" s="25" t="s">
        <v>193</v>
      </c>
      <c r="B66" s="26"/>
      <c r="C66" s="9"/>
      <c r="D66" s="9"/>
      <c r="E66" s="9"/>
      <c r="F66" s="9"/>
      <c r="G66" s="9"/>
      <c r="H66" s="9"/>
      <c r="I66" s="9"/>
    </row>
    <row r="67" customFormat="false" ht="15" hidden="false" customHeight="false" outlineLevel="0" collapsed="false">
      <c r="A67" s="14" t="s">
        <v>194</v>
      </c>
      <c r="B67" s="24" t="str">
        <f aca="false">IF(OR($B65="",$B66=""),"",$B65/$B66)</f>
        <v/>
      </c>
      <c r="C67" s="9"/>
      <c r="D67" s="9"/>
      <c r="E67" s="9"/>
      <c r="F67" s="9"/>
      <c r="G67" s="9"/>
      <c r="H67" s="9"/>
      <c r="I67" s="9"/>
    </row>
    <row r="68" customFormat="false" ht="15" hidden="false" customHeight="false" outlineLevel="0" collapsed="false">
      <c r="A68" s="14" t="s">
        <v>195</v>
      </c>
      <c r="B68" s="27" t="str">
        <f aca="false">IF($B67="","",IF($B67&gt;0.4,"!","ok"))</f>
        <v/>
      </c>
      <c r="C68" s="9"/>
      <c r="D68" s="9"/>
      <c r="E68" s="9"/>
      <c r="F68" s="9"/>
      <c r="G68" s="9"/>
      <c r="H68" s="9"/>
      <c r="I68" s="9"/>
    </row>
    <row r="69" customFormat="false" ht="35.05" hidden="false" customHeight="false" outlineLevel="0" collapsed="false">
      <c r="A69" s="3" t="s">
        <v>196</v>
      </c>
      <c r="B69" s="9"/>
      <c r="C69" s="9"/>
      <c r="D69" s="9"/>
      <c r="E69" s="9"/>
      <c r="F69" s="9"/>
      <c r="G69" s="9"/>
      <c r="H69" s="9"/>
      <c r="I69" s="9"/>
    </row>
  </sheetData>
  <conditionalFormatting sqref="G7:G46">
    <cfRule type="expression" priority="2" aboveAverage="0" equalAverage="0" bottom="0" percent="0" rank="0" text="" dxfId="0">
      <formula>$G7="orphan"</formula>
    </cfRule>
    <cfRule type="expression" priority="3" aboveAverage="0" equalAverage="0" bottom="0" percent="0" rank="0" text="" dxfId="0">
      <formula>$G7="zombie"</formula>
    </cfRule>
    <cfRule type="expression" priority="4" aboveAverage="0" equalAverage="0" bottom="0" percent="0" rank="0" text="" dxfId="1">
      <formula>$G7="bloat"</formula>
    </cfRule>
  </conditionalFormatting>
  <conditionalFormatting sqref="H7:H46">
    <cfRule type="expression" priority="5" aboveAverage="0" equalAverage="0" bottom="0" percent="0" rank="0" text="" dxfId="1">
      <formula>$H7&lt;&gt;""</formula>
    </cfRule>
  </conditionalFormatting>
  <conditionalFormatting sqref="B68">
    <cfRule type="expression" priority="6" aboveAverage="0" equalAverage="0" bottom="0" percent="0" rank="0" text="" dxfId="0">
      <formula>$B68="!"</formula>
    </cfRule>
  </conditionalFormatting>
  <dataValidations count="2">
    <dataValidation allowBlank="true" errorStyle="stop" operator="between" showDropDown="false" showErrorMessage="false" showInputMessage="false" sqref="B7:B46" type="list">
      <formula1>A5_H4_Processes!$A$7:$A$46</formula1>
      <formula2>0</formula2>
    </dataValidation>
    <dataValidation allowBlank="true" errorStyle="stop" operator="between" showDropDown="false" showErrorMessage="false" showInputMessage="false" sqref="G7:G46" type="list">
      <formula1>Lists!$M$3:$M$6</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4" min="2" style="0" width="16"/>
    <col collapsed="false" customWidth="true" hidden="false" outlineLevel="0" max="5" min="5" style="0" width="20"/>
    <col collapsed="false" customWidth="true" hidden="false" outlineLevel="0" max="6" min="6" style="0" width="18"/>
    <col collapsed="false" customWidth="true" hidden="false" outlineLevel="0" max="8" min="7" style="0" width="22"/>
    <col collapsed="false" customWidth="true" hidden="false" outlineLevel="0" max="10" min="9" style="0" width="30"/>
    <col collapsed="false" customWidth="true" hidden="false" outlineLevel="0" max="14" min="11" style="0" width="18"/>
    <col collapsed="false" customWidth="true" hidden="false" outlineLevel="0" max="15" min="15" style="0" width="32"/>
  </cols>
  <sheetData>
    <row r="1" customFormat="false" ht="17.35" hidden="false" customHeight="false" outlineLevel="0" collapsed="false">
      <c r="A1" s="8" t="s">
        <v>19</v>
      </c>
      <c r="B1" s="9"/>
      <c r="C1" s="9"/>
      <c r="D1" s="9"/>
      <c r="E1" s="9"/>
      <c r="F1" s="9"/>
      <c r="G1" s="9"/>
      <c r="H1" s="9"/>
      <c r="I1" s="9"/>
      <c r="J1" s="9"/>
      <c r="K1" s="9"/>
      <c r="L1" s="9"/>
      <c r="M1" s="9"/>
      <c r="N1" s="9"/>
      <c r="O1" s="9"/>
      <c r="P1" s="9"/>
    </row>
    <row r="2" customFormat="false" ht="57.45" hidden="false" customHeight="false" outlineLevel="0" collapsed="false">
      <c r="A2" s="3" t="s">
        <v>197</v>
      </c>
      <c r="B2" s="9"/>
      <c r="C2" s="9"/>
      <c r="D2" s="9"/>
      <c r="E2" s="9"/>
      <c r="F2" s="9"/>
      <c r="G2" s="9"/>
      <c r="H2" s="9"/>
      <c r="I2" s="9"/>
      <c r="J2" s="9"/>
      <c r="K2" s="9"/>
      <c r="L2" s="9"/>
      <c r="M2" s="9"/>
      <c r="N2" s="9"/>
      <c r="O2" s="9"/>
      <c r="P2" s="9"/>
    </row>
    <row r="3" customFormat="false" ht="35.05" hidden="false" customHeight="false" outlineLevel="0" collapsed="false">
      <c r="A3" s="3" t="s">
        <v>198</v>
      </c>
      <c r="B3" s="9"/>
      <c r="C3" s="9"/>
      <c r="D3" s="9"/>
      <c r="E3" s="9"/>
      <c r="F3" s="9"/>
      <c r="G3" s="9"/>
      <c r="H3" s="9"/>
      <c r="I3" s="9"/>
      <c r="J3" s="9"/>
      <c r="K3" s="9"/>
      <c r="L3" s="9"/>
      <c r="M3" s="9"/>
      <c r="N3" s="9"/>
      <c r="O3" s="9"/>
      <c r="P3" s="9"/>
    </row>
    <row r="4" customFormat="false" ht="15" hidden="false" customHeight="false" outlineLevel="0" collapsed="false">
      <c r="A4" s="9"/>
      <c r="B4" s="9"/>
      <c r="C4" s="9"/>
      <c r="D4" s="9"/>
      <c r="E4" s="9"/>
      <c r="F4" s="9"/>
      <c r="G4" s="9"/>
      <c r="H4" s="9"/>
      <c r="I4" s="9"/>
      <c r="J4" s="9"/>
      <c r="K4" s="9"/>
      <c r="L4" s="9"/>
      <c r="M4" s="9"/>
      <c r="N4" s="9"/>
      <c r="O4" s="9"/>
      <c r="P4" s="9"/>
    </row>
    <row r="5" customFormat="false" ht="15" hidden="false" customHeight="false" outlineLevel="0" collapsed="false">
      <c r="A5" s="5" t="s">
        <v>27</v>
      </c>
      <c r="B5" s="9"/>
      <c r="C5" s="9"/>
      <c r="D5" s="9"/>
      <c r="E5" s="9"/>
      <c r="F5" s="9"/>
      <c r="G5" s="9"/>
      <c r="H5" s="9"/>
      <c r="I5" s="9"/>
      <c r="J5" s="9"/>
      <c r="K5" s="9"/>
      <c r="L5" s="9"/>
      <c r="M5" s="9"/>
      <c r="N5" s="9"/>
      <c r="O5" s="9"/>
      <c r="P5" s="9"/>
    </row>
    <row r="6" customFormat="false" ht="42" hidden="false" customHeight="true" outlineLevel="0" collapsed="false">
      <c r="A6" s="10" t="s">
        <v>199</v>
      </c>
      <c r="B6" s="10" t="s">
        <v>200</v>
      </c>
      <c r="C6" s="10" t="s">
        <v>201</v>
      </c>
      <c r="D6" s="10" t="s">
        <v>202</v>
      </c>
      <c r="E6" s="10" t="s">
        <v>203</v>
      </c>
      <c r="F6" s="10" t="s">
        <v>204</v>
      </c>
      <c r="G6" s="10" t="s">
        <v>205</v>
      </c>
      <c r="H6" s="10" t="s">
        <v>206</v>
      </c>
      <c r="I6" s="10" t="s">
        <v>207</v>
      </c>
      <c r="J6" s="10" t="s">
        <v>208</v>
      </c>
      <c r="K6" s="10" t="s">
        <v>209</v>
      </c>
      <c r="L6" s="10" t="s">
        <v>210</v>
      </c>
      <c r="M6" s="10" t="s">
        <v>211</v>
      </c>
      <c r="N6" s="10" t="s">
        <v>212</v>
      </c>
      <c r="O6" s="10" t="s">
        <v>213</v>
      </c>
      <c r="P6" s="9"/>
    </row>
    <row r="7" customFormat="false" ht="23.85" hidden="false" customHeight="false" outlineLevel="0" collapsed="false">
      <c r="A7" s="17" t="s">
        <v>214</v>
      </c>
      <c r="B7" s="17" t="s">
        <v>215</v>
      </c>
      <c r="C7" s="17" t="s">
        <v>216</v>
      </c>
      <c r="D7" s="17" t="s">
        <v>216</v>
      </c>
      <c r="E7" s="17" t="s">
        <v>216</v>
      </c>
      <c r="F7" s="17" t="s">
        <v>217</v>
      </c>
      <c r="G7" s="17" t="s">
        <v>218</v>
      </c>
      <c r="H7" s="17" t="s">
        <v>218</v>
      </c>
      <c r="I7" s="17" t="s">
        <v>219</v>
      </c>
      <c r="J7" s="17" t="s">
        <v>220</v>
      </c>
      <c r="K7" s="17" t="s">
        <v>221</v>
      </c>
      <c r="L7" s="17" t="s">
        <v>222</v>
      </c>
      <c r="M7" s="17" t="s">
        <v>223</v>
      </c>
      <c r="N7" s="17" t="s">
        <v>224</v>
      </c>
      <c r="O7" s="18" t="str">
        <f aca="false">IF($A7="","",IF(AND($D7=Lists!$O$5,$I7=""),"cost of error is high and no fallback is documented",""))</f>
        <v/>
      </c>
      <c r="P7" s="19" t="s">
        <v>69</v>
      </c>
    </row>
    <row r="8" customFormat="false" ht="15" hidden="false" customHeight="false" outlineLevel="0" collapsed="false">
      <c r="A8" s="12"/>
      <c r="B8" s="12"/>
      <c r="C8" s="12"/>
      <c r="D8" s="12"/>
      <c r="E8" s="12"/>
      <c r="F8" s="12"/>
      <c r="G8" s="12"/>
      <c r="H8" s="12"/>
      <c r="I8" s="12"/>
      <c r="J8" s="12"/>
      <c r="K8" s="12"/>
      <c r="L8" s="12"/>
      <c r="M8" s="12"/>
      <c r="N8" s="12"/>
      <c r="O8" s="18" t="str">
        <f aca="false">IF($A8="","",IF(AND($D8=Lists!$O$5,$I8=""),"cost of error is high and no fallback is documented",""))</f>
        <v/>
      </c>
      <c r="P8" s="9"/>
    </row>
    <row r="9" customFormat="false" ht="15" hidden="false" customHeight="false" outlineLevel="0" collapsed="false">
      <c r="A9" s="12"/>
      <c r="B9" s="12"/>
      <c r="C9" s="12"/>
      <c r="D9" s="12"/>
      <c r="E9" s="12"/>
      <c r="F9" s="12"/>
      <c r="G9" s="12"/>
      <c r="H9" s="12"/>
      <c r="I9" s="12"/>
      <c r="J9" s="12"/>
      <c r="K9" s="12"/>
      <c r="L9" s="12"/>
      <c r="M9" s="12"/>
      <c r="N9" s="12"/>
      <c r="O9" s="18" t="str">
        <f aca="false">IF($A9="","",IF(AND($D9=Lists!$O$5,$I9=""),"cost of error is high and no fallback is documented",""))</f>
        <v/>
      </c>
      <c r="P9" s="9"/>
    </row>
    <row r="10" customFormat="false" ht="15" hidden="false" customHeight="false" outlineLevel="0" collapsed="false">
      <c r="A10" s="12"/>
      <c r="B10" s="12"/>
      <c r="C10" s="12"/>
      <c r="D10" s="12"/>
      <c r="E10" s="12"/>
      <c r="F10" s="12"/>
      <c r="G10" s="12"/>
      <c r="H10" s="12"/>
      <c r="I10" s="12"/>
      <c r="J10" s="12"/>
      <c r="K10" s="12"/>
      <c r="L10" s="12"/>
      <c r="M10" s="12"/>
      <c r="N10" s="12"/>
      <c r="O10" s="18" t="str">
        <f aca="false">IF($A10="","",IF(AND($D10=Lists!$O$5,$I10=""),"cost of error is high and no fallback is documented",""))</f>
        <v/>
      </c>
      <c r="P10" s="9"/>
    </row>
    <row r="11" customFormat="false" ht="15" hidden="false" customHeight="false" outlineLevel="0" collapsed="false">
      <c r="A11" s="12"/>
      <c r="B11" s="12"/>
      <c r="C11" s="12"/>
      <c r="D11" s="12"/>
      <c r="E11" s="12"/>
      <c r="F11" s="12"/>
      <c r="G11" s="12"/>
      <c r="H11" s="12"/>
      <c r="I11" s="12"/>
      <c r="J11" s="12"/>
      <c r="K11" s="12"/>
      <c r="L11" s="12"/>
      <c r="M11" s="12"/>
      <c r="N11" s="12"/>
      <c r="O11" s="18" t="str">
        <f aca="false">IF($A11="","",IF(AND($D11=Lists!$O$5,$I11=""),"cost of error is high and no fallback is documented",""))</f>
        <v/>
      </c>
      <c r="P11" s="9"/>
    </row>
    <row r="12" customFormat="false" ht="15" hidden="false" customHeight="false" outlineLevel="0" collapsed="false">
      <c r="A12" s="12"/>
      <c r="B12" s="12"/>
      <c r="C12" s="12"/>
      <c r="D12" s="12"/>
      <c r="E12" s="12"/>
      <c r="F12" s="12"/>
      <c r="G12" s="12"/>
      <c r="H12" s="12"/>
      <c r="I12" s="12"/>
      <c r="J12" s="12"/>
      <c r="K12" s="12"/>
      <c r="L12" s="12"/>
      <c r="M12" s="12"/>
      <c r="N12" s="12"/>
      <c r="O12" s="18" t="str">
        <f aca="false">IF($A12="","",IF(AND($D12=Lists!$O$5,$I12=""),"cost of error is high and no fallback is documented",""))</f>
        <v/>
      </c>
      <c r="P12" s="9"/>
    </row>
    <row r="13" customFormat="false" ht="15" hidden="false" customHeight="false" outlineLevel="0" collapsed="false">
      <c r="A13" s="12"/>
      <c r="B13" s="12"/>
      <c r="C13" s="12"/>
      <c r="D13" s="12"/>
      <c r="E13" s="12"/>
      <c r="F13" s="12"/>
      <c r="G13" s="12"/>
      <c r="H13" s="12"/>
      <c r="I13" s="12"/>
      <c r="J13" s="12"/>
      <c r="K13" s="12"/>
      <c r="L13" s="12"/>
      <c r="M13" s="12"/>
      <c r="N13" s="12"/>
      <c r="O13" s="18" t="str">
        <f aca="false">IF($A13="","",IF(AND($D13=Lists!$O$5,$I13=""),"cost of error is high and no fallback is documented",""))</f>
        <v/>
      </c>
      <c r="P13" s="9"/>
    </row>
    <row r="14" customFormat="false" ht="15" hidden="false" customHeight="false" outlineLevel="0" collapsed="false">
      <c r="A14" s="12"/>
      <c r="B14" s="12"/>
      <c r="C14" s="12"/>
      <c r="D14" s="12"/>
      <c r="E14" s="12"/>
      <c r="F14" s="12"/>
      <c r="G14" s="12"/>
      <c r="H14" s="12"/>
      <c r="I14" s="12"/>
      <c r="J14" s="12"/>
      <c r="K14" s="12"/>
      <c r="L14" s="12"/>
      <c r="M14" s="12"/>
      <c r="N14" s="12"/>
      <c r="O14" s="18" t="str">
        <f aca="false">IF($A14="","",IF(AND($D14=Lists!$O$5,$I14=""),"cost of error is high and no fallback is documented",""))</f>
        <v/>
      </c>
      <c r="P14" s="9"/>
    </row>
    <row r="15" customFormat="false" ht="15" hidden="false" customHeight="false" outlineLevel="0" collapsed="false">
      <c r="A15" s="12"/>
      <c r="B15" s="12"/>
      <c r="C15" s="12"/>
      <c r="D15" s="12"/>
      <c r="E15" s="12"/>
      <c r="F15" s="12"/>
      <c r="G15" s="12"/>
      <c r="H15" s="12"/>
      <c r="I15" s="12"/>
      <c r="J15" s="12"/>
      <c r="K15" s="12"/>
      <c r="L15" s="12"/>
      <c r="M15" s="12"/>
      <c r="N15" s="12"/>
      <c r="O15" s="18" t="str">
        <f aca="false">IF($A15="","",IF(AND($D15=Lists!$O$5,$I15=""),"cost of error is high and no fallback is documented",""))</f>
        <v/>
      </c>
      <c r="P15" s="9"/>
    </row>
    <row r="16" customFormat="false" ht="15" hidden="false" customHeight="false" outlineLevel="0" collapsed="false">
      <c r="A16" s="12"/>
      <c r="B16" s="12"/>
      <c r="C16" s="12"/>
      <c r="D16" s="12"/>
      <c r="E16" s="12"/>
      <c r="F16" s="12"/>
      <c r="G16" s="12"/>
      <c r="H16" s="12"/>
      <c r="I16" s="12"/>
      <c r="J16" s="12"/>
      <c r="K16" s="12"/>
      <c r="L16" s="12"/>
      <c r="M16" s="12"/>
      <c r="N16" s="12"/>
      <c r="O16" s="18" t="str">
        <f aca="false">IF($A16="","",IF(AND($D16=Lists!$O$5,$I16=""),"cost of error is high and no fallback is documented",""))</f>
        <v/>
      </c>
      <c r="P16" s="9"/>
    </row>
    <row r="17" customFormat="false" ht="15" hidden="false" customHeight="false" outlineLevel="0" collapsed="false">
      <c r="A17" s="12"/>
      <c r="B17" s="12"/>
      <c r="C17" s="12"/>
      <c r="D17" s="12"/>
      <c r="E17" s="12"/>
      <c r="F17" s="12"/>
      <c r="G17" s="12"/>
      <c r="H17" s="12"/>
      <c r="I17" s="12"/>
      <c r="J17" s="12"/>
      <c r="K17" s="12"/>
      <c r="L17" s="12"/>
      <c r="M17" s="12"/>
      <c r="N17" s="12"/>
      <c r="O17" s="18" t="str">
        <f aca="false">IF($A17="","",IF(AND($D17=Lists!$O$5,$I17=""),"cost of error is high and no fallback is documented",""))</f>
        <v/>
      </c>
      <c r="P17" s="9"/>
    </row>
    <row r="18" customFormat="false" ht="15" hidden="false" customHeight="false" outlineLevel="0" collapsed="false">
      <c r="A18" s="12"/>
      <c r="B18" s="12"/>
      <c r="C18" s="12"/>
      <c r="D18" s="12"/>
      <c r="E18" s="12"/>
      <c r="F18" s="12"/>
      <c r="G18" s="12"/>
      <c r="H18" s="12"/>
      <c r="I18" s="12"/>
      <c r="J18" s="12"/>
      <c r="K18" s="12"/>
      <c r="L18" s="12"/>
      <c r="M18" s="12"/>
      <c r="N18" s="12"/>
      <c r="O18" s="18" t="str">
        <f aca="false">IF($A18="","",IF(AND($D18=Lists!$O$5,$I18=""),"cost of error is high and no fallback is documented",""))</f>
        <v/>
      </c>
      <c r="P18" s="9"/>
    </row>
    <row r="19" customFormat="false" ht="15" hidden="false" customHeight="false" outlineLevel="0" collapsed="false">
      <c r="A19" s="12"/>
      <c r="B19" s="12"/>
      <c r="C19" s="12"/>
      <c r="D19" s="12"/>
      <c r="E19" s="12"/>
      <c r="F19" s="12"/>
      <c r="G19" s="12"/>
      <c r="H19" s="12"/>
      <c r="I19" s="12"/>
      <c r="J19" s="12"/>
      <c r="K19" s="12"/>
      <c r="L19" s="12"/>
      <c r="M19" s="12"/>
      <c r="N19" s="12"/>
      <c r="O19" s="18" t="str">
        <f aca="false">IF($A19="","",IF(AND($D19=Lists!$O$5,$I19=""),"cost of error is high and no fallback is documented",""))</f>
        <v/>
      </c>
      <c r="P19" s="9"/>
    </row>
    <row r="20" customFormat="false" ht="15" hidden="false" customHeight="false" outlineLevel="0" collapsed="false">
      <c r="A20" s="12"/>
      <c r="B20" s="12"/>
      <c r="C20" s="12"/>
      <c r="D20" s="12"/>
      <c r="E20" s="12"/>
      <c r="F20" s="12"/>
      <c r="G20" s="12"/>
      <c r="H20" s="12"/>
      <c r="I20" s="12"/>
      <c r="J20" s="12"/>
      <c r="K20" s="12"/>
      <c r="L20" s="12"/>
      <c r="M20" s="12"/>
      <c r="N20" s="12"/>
      <c r="O20" s="18" t="str">
        <f aca="false">IF($A20="","",IF(AND($D20=Lists!$O$5,$I20=""),"cost of error is high and no fallback is documented",""))</f>
        <v/>
      </c>
      <c r="P20" s="9"/>
    </row>
    <row r="21" customFormat="false" ht="15" hidden="false" customHeight="false" outlineLevel="0" collapsed="false">
      <c r="A21" s="12"/>
      <c r="B21" s="12"/>
      <c r="C21" s="12"/>
      <c r="D21" s="12"/>
      <c r="E21" s="12"/>
      <c r="F21" s="12"/>
      <c r="G21" s="12"/>
      <c r="H21" s="12"/>
      <c r="I21" s="12"/>
      <c r="J21" s="12"/>
      <c r="K21" s="12"/>
      <c r="L21" s="12"/>
      <c r="M21" s="12"/>
      <c r="N21" s="12"/>
      <c r="O21" s="18" t="str">
        <f aca="false">IF($A21="","",IF(AND($D21=Lists!$O$5,$I21=""),"cost of error is high and no fallback is documented",""))</f>
        <v/>
      </c>
      <c r="P21" s="9"/>
    </row>
    <row r="22" customFormat="false" ht="15" hidden="false" customHeight="false" outlineLevel="0" collapsed="false">
      <c r="A22" s="12"/>
      <c r="B22" s="12"/>
      <c r="C22" s="12"/>
      <c r="D22" s="12"/>
      <c r="E22" s="12"/>
      <c r="F22" s="12"/>
      <c r="G22" s="12"/>
      <c r="H22" s="12"/>
      <c r="I22" s="12"/>
      <c r="J22" s="12"/>
      <c r="K22" s="12"/>
      <c r="L22" s="12"/>
      <c r="M22" s="12"/>
      <c r="N22" s="12"/>
      <c r="O22" s="18" t="str">
        <f aca="false">IF($A22="","",IF(AND($D22=Lists!$O$5,$I22=""),"cost of error is high and no fallback is documented",""))</f>
        <v/>
      </c>
      <c r="P22" s="9"/>
    </row>
    <row r="23" customFormat="false" ht="15" hidden="false" customHeight="false" outlineLevel="0" collapsed="false">
      <c r="A23" s="12"/>
      <c r="B23" s="12"/>
      <c r="C23" s="12"/>
      <c r="D23" s="12"/>
      <c r="E23" s="12"/>
      <c r="F23" s="12"/>
      <c r="G23" s="12"/>
      <c r="H23" s="12"/>
      <c r="I23" s="12"/>
      <c r="J23" s="12"/>
      <c r="K23" s="12"/>
      <c r="L23" s="12"/>
      <c r="M23" s="12"/>
      <c r="N23" s="12"/>
      <c r="O23" s="18" t="str">
        <f aca="false">IF($A23="","",IF(AND($D23=Lists!$O$5,$I23=""),"cost of error is high and no fallback is documented",""))</f>
        <v/>
      </c>
      <c r="P23" s="9"/>
    </row>
    <row r="24" customFormat="false" ht="15" hidden="false" customHeight="false" outlineLevel="0" collapsed="false">
      <c r="A24" s="12"/>
      <c r="B24" s="12"/>
      <c r="C24" s="12"/>
      <c r="D24" s="12"/>
      <c r="E24" s="12"/>
      <c r="F24" s="12"/>
      <c r="G24" s="12"/>
      <c r="H24" s="12"/>
      <c r="I24" s="12"/>
      <c r="J24" s="12"/>
      <c r="K24" s="12"/>
      <c r="L24" s="12"/>
      <c r="M24" s="12"/>
      <c r="N24" s="12"/>
      <c r="O24" s="18" t="str">
        <f aca="false">IF($A24="","",IF(AND($D24=Lists!$O$5,$I24=""),"cost of error is high and no fallback is documented",""))</f>
        <v/>
      </c>
      <c r="P24" s="9"/>
    </row>
    <row r="25" customFormat="false" ht="15" hidden="false" customHeight="false" outlineLevel="0" collapsed="false">
      <c r="A25" s="12"/>
      <c r="B25" s="12"/>
      <c r="C25" s="12"/>
      <c r="D25" s="12"/>
      <c r="E25" s="12"/>
      <c r="F25" s="12"/>
      <c r="G25" s="12"/>
      <c r="H25" s="12"/>
      <c r="I25" s="12"/>
      <c r="J25" s="12"/>
      <c r="K25" s="12"/>
      <c r="L25" s="12"/>
      <c r="M25" s="12"/>
      <c r="N25" s="12"/>
      <c r="O25" s="18" t="str">
        <f aca="false">IF($A25="","",IF(AND($D25=Lists!$O$5,$I25=""),"cost of error is high and no fallback is documented",""))</f>
        <v/>
      </c>
      <c r="P25" s="9"/>
    </row>
    <row r="26" customFormat="false" ht="15" hidden="false" customHeight="false" outlineLevel="0" collapsed="false">
      <c r="A26" s="12"/>
      <c r="B26" s="12"/>
      <c r="C26" s="12"/>
      <c r="D26" s="12"/>
      <c r="E26" s="12"/>
      <c r="F26" s="12"/>
      <c r="G26" s="12"/>
      <c r="H26" s="12"/>
      <c r="I26" s="12"/>
      <c r="J26" s="12"/>
      <c r="K26" s="12"/>
      <c r="L26" s="12"/>
      <c r="M26" s="12"/>
      <c r="N26" s="12"/>
      <c r="O26" s="18" t="str">
        <f aca="false">IF($A26="","",IF(AND($D26=Lists!$O$5,$I26=""),"cost of error is high and no fallback is documented",""))</f>
        <v/>
      </c>
      <c r="P26" s="9"/>
    </row>
    <row r="27" customFormat="false" ht="15" hidden="false" customHeight="false" outlineLevel="0" collapsed="false">
      <c r="A27" s="12"/>
      <c r="B27" s="12"/>
      <c r="C27" s="12"/>
      <c r="D27" s="12"/>
      <c r="E27" s="12"/>
      <c r="F27" s="12"/>
      <c r="G27" s="12"/>
      <c r="H27" s="12"/>
      <c r="I27" s="12"/>
      <c r="J27" s="12"/>
      <c r="K27" s="12"/>
      <c r="L27" s="12"/>
      <c r="M27" s="12"/>
      <c r="N27" s="12"/>
      <c r="O27" s="18" t="str">
        <f aca="false">IF($A27="","",IF(AND($D27=Lists!$O$5,$I27=""),"cost of error is high and no fallback is documented",""))</f>
        <v/>
      </c>
      <c r="P27" s="9"/>
    </row>
    <row r="28" customFormat="false" ht="15" hidden="false" customHeight="false" outlineLevel="0" collapsed="false">
      <c r="A28" s="12"/>
      <c r="B28" s="12"/>
      <c r="C28" s="12"/>
      <c r="D28" s="12"/>
      <c r="E28" s="12"/>
      <c r="F28" s="12"/>
      <c r="G28" s="12"/>
      <c r="H28" s="12"/>
      <c r="I28" s="12"/>
      <c r="J28" s="12"/>
      <c r="K28" s="12"/>
      <c r="L28" s="12"/>
      <c r="M28" s="12"/>
      <c r="N28" s="12"/>
      <c r="O28" s="18" t="str">
        <f aca="false">IF($A28="","",IF(AND($D28=Lists!$O$5,$I28=""),"cost of error is high and no fallback is documented",""))</f>
        <v/>
      </c>
      <c r="P28" s="9"/>
    </row>
    <row r="29" customFormat="false" ht="15" hidden="false" customHeight="false" outlineLevel="0" collapsed="false">
      <c r="A29" s="12"/>
      <c r="B29" s="12"/>
      <c r="C29" s="12"/>
      <c r="D29" s="12"/>
      <c r="E29" s="12"/>
      <c r="F29" s="12"/>
      <c r="G29" s="12"/>
      <c r="H29" s="12"/>
      <c r="I29" s="12"/>
      <c r="J29" s="12"/>
      <c r="K29" s="12"/>
      <c r="L29" s="12"/>
      <c r="M29" s="12"/>
      <c r="N29" s="12"/>
      <c r="O29" s="18" t="str">
        <f aca="false">IF($A29="","",IF(AND($D29=Lists!$O$5,$I29=""),"cost of error is high and no fallback is documented",""))</f>
        <v/>
      </c>
      <c r="P29" s="9"/>
    </row>
    <row r="30" customFormat="false" ht="15" hidden="false" customHeight="false" outlineLevel="0" collapsed="false">
      <c r="A30" s="12"/>
      <c r="B30" s="12"/>
      <c r="C30" s="12"/>
      <c r="D30" s="12"/>
      <c r="E30" s="12"/>
      <c r="F30" s="12"/>
      <c r="G30" s="12"/>
      <c r="H30" s="12"/>
      <c r="I30" s="12"/>
      <c r="J30" s="12"/>
      <c r="K30" s="12"/>
      <c r="L30" s="12"/>
      <c r="M30" s="12"/>
      <c r="N30" s="12"/>
      <c r="O30" s="18" t="str">
        <f aca="false">IF($A30="","",IF(AND($D30=Lists!$O$5,$I30=""),"cost of error is high and no fallback is documented",""))</f>
        <v/>
      </c>
      <c r="P30" s="9"/>
    </row>
    <row r="31" customFormat="false" ht="15" hidden="false" customHeight="false" outlineLevel="0" collapsed="false">
      <c r="A31" s="12"/>
      <c r="B31" s="12"/>
      <c r="C31" s="12"/>
      <c r="D31" s="12"/>
      <c r="E31" s="12"/>
      <c r="F31" s="12"/>
      <c r="G31" s="12"/>
      <c r="H31" s="12"/>
      <c r="I31" s="12"/>
      <c r="J31" s="12"/>
      <c r="K31" s="12"/>
      <c r="L31" s="12"/>
      <c r="M31" s="12"/>
      <c r="N31" s="12"/>
      <c r="O31" s="18" t="str">
        <f aca="false">IF($A31="","",IF(AND($D31=Lists!$O$5,$I31=""),"cost of error is high and no fallback is documented",""))</f>
        <v/>
      </c>
      <c r="P31" s="9"/>
    </row>
    <row r="32" customFormat="false" ht="15" hidden="false" customHeight="false" outlineLevel="0" collapsed="false">
      <c r="A32" s="12"/>
      <c r="B32" s="12"/>
      <c r="C32" s="12"/>
      <c r="D32" s="12"/>
      <c r="E32" s="12"/>
      <c r="F32" s="12"/>
      <c r="G32" s="12"/>
      <c r="H32" s="12"/>
      <c r="I32" s="12"/>
      <c r="J32" s="12"/>
      <c r="K32" s="12"/>
      <c r="L32" s="12"/>
      <c r="M32" s="12"/>
      <c r="N32" s="12"/>
      <c r="O32" s="18" t="str">
        <f aca="false">IF($A32="","",IF(AND($D32=Lists!$O$5,$I32=""),"cost of error is high and no fallback is documented",""))</f>
        <v/>
      </c>
      <c r="P32" s="9"/>
    </row>
    <row r="33" customFormat="false" ht="15" hidden="false" customHeight="false" outlineLevel="0" collapsed="false">
      <c r="A33" s="12"/>
      <c r="B33" s="12"/>
      <c r="C33" s="12"/>
      <c r="D33" s="12"/>
      <c r="E33" s="12"/>
      <c r="F33" s="12"/>
      <c r="G33" s="12"/>
      <c r="H33" s="12"/>
      <c r="I33" s="12"/>
      <c r="J33" s="12"/>
      <c r="K33" s="12"/>
      <c r="L33" s="12"/>
      <c r="M33" s="12"/>
      <c r="N33" s="12"/>
      <c r="O33" s="18" t="str">
        <f aca="false">IF($A33="","",IF(AND($D33=Lists!$O$5,$I33=""),"cost of error is high and no fallback is documented",""))</f>
        <v/>
      </c>
      <c r="P33" s="9"/>
    </row>
    <row r="34" customFormat="false" ht="15" hidden="false" customHeight="false" outlineLevel="0" collapsed="false">
      <c r="A34" s="12"/>
      <c r="B34" s="12"/>
      <c r="C34" s="12"/>
      <c r="D34" s="12"/>
      <c r="E34" s="12"/>
      <c r="F34" s="12"/>
      <c r="G34" s="12"/>
      <c r="H34" s="12"/>
      <c r="I34" s="12"/>
      <c r="J34" s="12"/>
      <c r="K34" s="12"/>
      <c r="L34" s="12"/>
      <c r="M34" s="12"/>
      <c r="N34" s="12"/>
      <c r="O34" s="18" t="str">
        <f aca="false">IF($A34="","",IF(AND($D34=Lists!$O$5,$I34=""),"cost of error is high and no fallback is documented",""))</f>
        <v/>
      </c>
      <c r="P34" s="9"/>
    </row>
    <row r="35" customFormat="false" ht="15" hidden="false" customHeight="false" outlineLevel="0" collapsed="false">
      <c r="A35" s="12"/>
      <c r="B35" s="12"/>
      <c r="C35" s="12"/>
      <c r="D35" s="12"/>
      <c r="E35" s="12"/>
      <c r="F35" s="12"/>
      <c r="G35" s="12"/>
      <c r="H35" s="12"/>
      <c r="I35" s="12"/>
      <c r="J35" s="12"/>
      <c r="K35" s="12"/>
      <c r="L35" s="12"/>
      <c r="M35" s="12"/>
      <c r="N35" s="12"/>
      <c r="O35" s="18" t="str">
        <f aca="false">IF($A35="","",IF(AND($D35=Lists!$O$5,$I35=""),"cost of error is high and no fallback is documented",""))</f>
        <v/>
      </c>
      <c r="P35" s="9"/>
    </row>
    <row r="36" customFormat="false" ht="15" hidden="false" customHeight="false" outlineLevel="0" collapsed="false">
      <c r="A36" s="12"/>
      <c r="B36" s="12"/>
      <c r="C36" s="12"/>
      <c r="D36" s="12"/>
      <c r="E36" s="12"/>
      <c r="F36" s="12"/>
      <c r="G36" s="12"/>
      <c r="H36" s="12"/>
      <c r="I36" s="12"/>
      <c r="J36" s="12"/>
      <c r="K36" s="12"/>
      <c r="L36" s="12"/>
      <c r="M36" s="12"/>
      <c r="N36" s="12"/>
      <c r="O36" s="18" t="str">
        <f aca="false">IF($A36="","",IF(AND($D36=Lists!$O$5,$I36=""),"cost of error is high and no fallback is documented",""))</f>
        <v/>
      </c>
      <c r="P36" s="9"/>
    </row>
    <row r="37" customFormat="false" ht="15" hidden="false" customHeight="false" outlineLevel="0" collapsed="false">
      <c r="A37" s="12"/>
      <c r="B37" s="12"/>
      <c r="C37" s="12"/>
      <c r="D37" s="12"/>
      <c r="E37" s="12"/>
      <c r="F37" s="12"/>
      <c r="G37" s="12"/>
      <c r="H37" s="12"/>
      <c r="I37" s="12"/>
      <c r="J37" s="12"/>
      <c r="K37" s="12"/>
      <c r="L37" s="12"/>
      <c r="M37" s="12"/>
      <c r="N37" s="12"/>
      <c r="O37" s="18" t="str">
        <f aca="false">IF($A37="","",IF(AND($D37=Lists!$O$5,$I37=""),"cost of error is high and no fallback is documented",""))</f>
        <v/>
      </c>
      <c r="P37" s="9"/>
    </row>
    <row r="38" customFormat="false" ht="15" hidden="false" customHeight="false" outlineLevel="0" collapsed="false">
      <c r="A38" s="12"/>
      <c r="B38" s="12"/>
      <c r="C38" s="12"/>
      <c r="D38" s="12"/>
      <c r="E38" s="12"/>
      <c r="F38" s="12"/>
      <c r="G38" s="12"/>
      <c r="H38" s="12"/>
      <c r="I38" s="12"/>
      <c r="J38" s="12"/>
      <c r="K38" s="12"/>
      <c r="L38" s="12"/>
      <c r="M38" s="12"/>
      <c r="N38" s="12"/>
      <c r="O38" s="18" t="str">
        <f aca="false">IF($A38="","",IF(AND($D38=Lists!$O$5,$I38=""),"cost of error is high and no fallback is documented",""))</f>
        <v/>
      </c>
      <c r="P38" s="9"/>
    </row>
    <row r="39" customFormat="false" ht="15" hidden="false" customHeight="false" outlineLevel="0" collapsed="false">
      <c r="A39" s="12"/>
      <c r="B39" s="12"/>
      <c r="C39" s="12"/>
      <c r="D39" s="12"/>
      <c r="E39" s="12"/>
      <c r="F39" s="12"/>
      <c r="G39" s="12"/>
      <c r="H39" s="12"/>
      <c r="I39" s="12"/>
      <c r="J39" s="12"/>
      <c r="K39" s="12"/>
      <c r="L39" s="12"/>
      <c r="M39" s="12"/>
      <c r="N39" s="12"/>
      <c r="O39" s="18" t="str">
        <f aca="false">IF($A39="","",IF(AND($D39=Lists!$O$5,$I39=""),"cost of error is high and no fallback is documented",""))</f>
        <v/>
      </c>
      <c r="P39" s="9"/>
    </row>
    <row r="40" customFormat="false" ht="15" hidden="false" customHeight="false" outlineLevel="0" collapsed="false">
      <c r="A40" s="12"/>
      <c r="B40" s="12"/>
      <c r="C40" s="12"/>
      <c r="D40" s="12"/>
      <c r="E40" s="12"/>
      <c r="F40" s="12"/>
      <c r="G40" s="12"/>
      <c r="H40" s="12"/>
      <c r="I40" s="12"/>
      <c r="J40" s="12"/>
      <c r="K40" s="12"/>
      <c r="L40" s="12"/>
      <c r="M40" s="12"/>
      <c r="N40" s="12"/>
      <c r="O40" s="18" t="str">
        <f aca="false">IF($A40="","",IF(AND($D40=Lists!$O$5,$I40=""),"cost of error is high and no fallback is documented",""))</f>
        <v/>
      </c>
      <c r="P40" s="9"/>
    </row>
    <row r="41" customFormat="false" ht="15" hidden="false" customHeight="false" outlineLevel="0" collapsed="false">
      <c r="A41" s="12"/>
      <c r="B41" s="12"/>
      <c r="C41" s="12"/>
      <c r="D41" s="12"/>
      <c r="E41" s="12"/>
      <c r="F41" s="12"/>
      <c r="G41" s="12"/>
      <c r="H41" s="12"/>
      <c r="I41" s="12"/>
      <c r="J41" s="12"/>
      <c r="K41" s="12"/>
      <c r="L41" s="12"/>
      <c r="M41" s="12"/>
      <c r="N41" s="12"/>
      <c r="O41" s="18" t="str">
        <f aca="false">IF($A41="","",IF(AND($D41=Lists!$O$5,$I41=""),"cost of error is high and no fallback is documented",""))</f>
        <v/>
      </c>
      <c r="P41" s="9"/>
    </row>
    <row r="42" customFormat="false" ht="15" hidden="false" customHeight="false" outlineLevel="0" collapsed="false">
      <c r="A42" s="12"/>
      <c r="B42" s="12"/>
      <c r="C42" s="12"/>
      <c r="D42" s="12"/>
      <c r="E42" s="12"/>
      <c r="F42" s="12"/>
      <c r="G42" s="12"/>
      <c r="H42" s="12"/>
      <c r="I42" s="12"/>
      <c r="J42" s="12"/>
      <c r="K42" s="12"/>
      <c r="L42" s="12"/>
      <c r="M42" s="12"/>
      <c r="N42" s="12"/>
      <c r="O42" s="18" t="str">
        <f aca="false">IF($A42="","",IF(AND($D42=Lists!$O$5,$I42=""),"cost of error is high and no fallback is documented",""))</f>
        <v/>
      </c>
      <c r="P42" s="9"/>
    </row>
    <row r="43" customFormat="false" ht="15" hidden="false" customHeight="false" outlineLevel="0" collapsed="false">
      <c r="A43" s="12"/>
      <c r="B43" s="12"/>
      <c r="C43" s="12"/>
      <c r="D43" s="12"/>
      <c r="E43" s="12"/>
      <c r="F43" s="12"/>
      <c r="G43" s="12"/>
      <c r="H43" s="12"/>
      <c r="I43" s="12"/>
      <c r="J43" s="12"/>
      <c r="K43" s="12"/>
      <c r="L43" s="12"/>
      <c r="M43" s="12"/>
      <c r="N43" s="12"/>
      <c r="O43" s="18" t="str">
        <f aca="false">IF($A43="","",IF(AND($D43=Lists!$O$5,$I43=""),"cost of error is high and no fallback is documented",""))</f>
        <v/>
      </c>
      <c r="P43" s="9"/>
    </row>
    <row r="44" customFormat="false" ht="15" hidden="false" customHeight="false" outlineLevel="0" collapsed="false">
      <c r="A44" s="12"/>
      <c r="B44" s="12"/>
      <c r="C44" s="12"/>
      <c r="D44" s="12"/>
      <c r="E44" s="12"/>
      <c r="F44" s="12"/>
      <c r="G44" s="12"/>
      <c r="H44" s="12"/>
      <c r="I44" s="12"/>
      <c r="J44" s="12"/>
      <c r="K44" s="12"/>
      <c r="L44" s="12"/>
      <c r="M44" s="12"/>
      <c r="N44" s="12"/>
      <c r="O44" s="18" t="str">
        <f aca="false">IF($A44="","",IF(AND($D44=Lists!$O$5,$I44=""),"cost of error is high and no fallback is documented",""))</f>
        <v/>
      </c>
      <c r="P44" s="9"/>
    </row>
    <row r="45" customFormat="false" ht="15" hidden="false" customHeight="false" outlineLevel="0" collapsed="false">
      <c r="A45" s="12"/>
      <c r="B45" s="12"/>
      <c r="C45" s="12"/>
      <c r="D45" s="12"/>
      <c r="E45" s="12"/>
      <c r="F45" s="12"/>
      <c r="G45" s="12"/>
      <c r="H45" s="12"/>
      <c r="I45" s="12"/>
      <c r="J45" s="12"/>
      <c r="K45" s="12"/>
      <c r="L45" s="12"/>
      <c r="M45" s="12"/>
      <c r="N45" s="12"/>
      <c r="O45" s="18" t="str">
        <f aca="false">IF($A45="","",IF(AND($D45=Lists!$O$5,$I45=""),"cost of error is high and no fallback is documented",""))</f>
        <v/>
      </c>
      <c r="P45" s="9"/>
    </row>
    <row r="46" customFormat="false" ht="15" hidden="false" customHeight="false" outlineLevel="0" collapsed="false">
      <c r="A46" s="12"/>
      <c r="B46" s="12"/>
      <c r="C46" s="12"/>
      <c r="D46" s="12"/>
      <c r="E46" s="12"/>
      <c r="F46" s="12"/>
      <c r="G46" s="12"/>
      <c r="H46" s="12"/>
      <c r="I46" s="12"/>
      <c r="J46" s="12"/>
      <c r="K46" s="12"/>
      <c r="L46" s="12"/>
      <c r="M46" s="12"/>
      <c r="N46" s="12"/>
      <c r="O46" s="18" t="str">
        <f aca="false">IF($A46="","",IF(AND($D46=Lists!$O$5,$I46=""),"cost of error is high and no fallback is documented",""))</f>
        <v/>
      </c>
      <c r="P46" s="9"/>
    </row>
    <row r="47" customFormat="false" ht="15" hidden="false" customHeight="false" outlineLevel="0" collapsed="false">
      <c r="A47" s="9"/>
      <c r="B47" s="9"/>
      <c r="C47" s="9"/>
      <c r="D47" s="9"/>
      <c r="E47" s="9"/>
      <c r="F47" s="9"/>
      <c r="G47" s="9"/>
      <c r="H47" s="9"/>
      <c r="I47" s="9"/>
      <c r="J47" s="9"/>
      <c r="K47" s="9"/>
      <c r="L47" s="9"/>
      <c r="M47" s="9"/>
      <c r="N47" s="9"/>
      <c r="O47" s="9"/>
      <c r="P47" s="9"/>
    </row>
    <row r="48" customFormat="false" ht="15" hidden="false" customHeight="false" outlineLevel="0" collapsed="false">
      <c r="A48" s="9"/>
      <c r="B48" s="9"/>
      <c r="C48" s="9"/>
      <c r="D48" s="9"/>
      <c r="E48" s="9"/>
      <c r="F48" s="9"/>
      <c r="G48" s="9"/>
      <c r="H48" s="9"/>
      <c r="I48" s="9"/>
      <c r="J48" s="9"/>
      <c r="K48" s="9"/>
      <c r="L48" s="9"/>
      <c r="M48" s="9"/>
      <c r="N48" s="9"/>
      <c r="O48" s="9"/>
      <c r="P48" s="9"/>
    </row>
    <row r="49" customFormat="false" ht="15" hidden="false" customHeight="false" outlineLevel="0" collapsed="false">
      <c r="A49" s="5" t="s">
        <v>225</v>
      </c>
      <c r="B49" s="9"/>
      <c r="C49" s="9"/>
      <c r="D49" s="9"/>
      <c r="E49" s="9"/>
      <c r="F49" s="9"/>
      <c r="G49" s="9"/>
      <c r="H49" s="9"/>
      <c r="I49" s="9"/>
      <c r="J49" s="9"/>
      <c r="K49" s="9"/>
      <c r="L49" s="9"/>
      <c r="M49" s="9"/>
      <c r="N49" s="9"/>
      <c r="O49" s="9"/>
      <c r="P49" s="9"/>
    </row>
    <row r="50" customFormat="false" ht="57.45" hidden="false" customHeight="false" outlineLevel="0" collapsed="false">
      <c r="A50" s="3" t="s">
        <v>226</v>
      </c>
      <c r="B50" s="9"/>
      <c r="C50" s="9"/>
      <c r="D50" s="9"/>
      <c r="E50" s="9"/>
      <c r="F50" s="9"/>
      <c r="G50" s="9"/>
      <c r="H50" s="9"/>
      <c r="I50" s="9"/>
      <c r="J50" s="9"/>
      <c r="K50" s="9"/>
      <c r="L50" s="9"/>
      <c r="M50" s="9"/>
      <c r="N50" s="9"/>
      <c r="O50" s="9"/>
      <c r="P50" s="9"/>
    </row>
    <row r="51" customFormat="false" ht="57.45" hidden="false" customHeight="false" outlineLevel="0" collapsed="false">
      <c r="A51" s="3" t="s">
        <v>227</v>
      </c>
      <c r="B51" s="9"/>
      <c r="C51" s="9"/>
      <c r="D51" s="9"/>
      <c r="E51" s="9"/>
      <c r="F51" s="9"/>
      <c r="G51" s="9"/>
      <c r="H51" s="9"/>
      <c r="I51" s="9"/>
      <c r="J51" s="9"/>
      <c r="K51" s="9"/>
      <c r="L51" s="9"/>
      <c r="M51" s="9"/>
      <c r="N51" s="9"/>
      <c r="O51" s="9"/>
      <c r="P51" s="9"/>
    </row>
    <row r="52" customFormat="false" ht="68.65" hidden="false" customHeight="false" outlineLevel="0" collapsed="false">
      <c r="A52" s="3" t="s">
        <v>228</v>
      </c>
      <c r="B52" s="9"/>
      <c r="C52" s="9"/>
      <c r="D52" s="9"/>
      <c r="E52" s="9"/>
      <c r="F52" s="9"/>
      <c r="G52" s="9"/>
      <c r="H52" s="9"/>
      <c r="I52" s="9"/>
      <c r="J52" s="9"/>
      <c r="K52" s="9"/>
      <c r="L52" s="9"/>
      <c r="M52" s="9"/>
      <c r="N52" s="9"/>
      <c r="O52" s="9"/>
      <c r="P52" s="9"/>
    </row>
    <row r="53" customFormat="false" ht="57.45" hidden="false" customHeight="false" outlineLevel="0" collapsed="false">
      <c r="A53" s="3" t="s">
        <v>229</v>
      </c>
      <c r="B53" s="9"/>
      <c r="C53" s="9"/>
      <c r="D53" s="9"/>
      <c r="E53" s="9"/>
      <c r="F53" s="9"/>
      <c r="G53" s="9"/>
      <c r="H53" s="9"/>
      <c r="I53" s="9"/>
      <c r="J53" s="9"/>
      <c r="K53" s="9"/>
      <c r="L53" s="9"/>
      <c r="M53" s="9"/>
      <c r="N53" s="9"/>
      <c r="O53" s="9"/>
      <c r="P53" s="9"/>
    </row>
    <row r="54" customFormat="false" ht="15" hidden="false" customHeight="false" outlineLevel="0" collapsed="false">
      <c r="A54" s="9"/>
      <c r="B54" s="9"/>
      <c r="C54" s="9"/>
      <c r="D54" s="9"/>
      <c r="E54" s="9"/>
      <c r="F54" s="9"/>
      <c r="G54" s="9"/>
      <c r="H54" s="9"/>
      <c r="I54" s="9"/>
      <c r="J54" s="9"/>
      <c r="K54" s="9"/>
      <c r="L54" s="9"/>
      <c r="M54" s="9"/>
      <c r="N54" s="9"/>
      <c r="O54" s="9"/>
      <c r="P54" s="9"/>
    </row>
    <row r="55" customFormat="false" ht="91" hidden="false" customHeight="false" outlineLevel="0" collapsed="false">
      <c r="A55" s="28" t="s">
        <v>230</v>
      </c>
      <c r="B55" s="9"/>
      <c r="C55" s="9"/>
      <c r="D55" s="9"/>
      <c r="E55" s="9"/>
      <c r="F55" s="9"/>
      <c r="G55" s="9"/>
      <c r="H55" s="9"/>
      <c r="I55" s="9"/>
      <c r="J55" s="9"/>
      <c r="K55" s="9"/>
      <c r="L55" s="9"/>
      <c r="M55" s="9"/>
      <c r="N55" s="9"/>
      <c r="O55" s="9"/>
      <c r="P55" s="9"/>
    </row>
  </sheetData>
  <conditionalFormatting sqref="O7:O46">
    <cfRule type="expression" priority="2" aboveAverage="0" equalAverage="0" bottom="0" percent="0" rank="0" text="" dxfId="0">
      <formula>$O7&lt;&gt;""</formula>
    </cfRule>
  </conditionalFormatting>
  <conditionalFormatting sqref="D7:D46">
    <cfRule type="expression" priority="3" aboveAverage="0" equalAverage="0" bottom="0" percent="0" rank="0" text="" dxfId="1">
      <formula>$D7="high"</formula>
    </cfRule>
  </conditionalFormatting>
  <dataValidations count="7">
    <dataValidation allowBlank="true" errorStyle="stop" operator="between" showDropDown="false" showErrorMessage="false" showInputMessage="false" sqref="B7:B46" type="list">
      <formula1>Lists!$N$3:$N$6</formula1>
      <formula2>0</formula2>
    </dataValidation>
    <dataValidation allowBlank="true" errorStyle="stop" operator="between" showDropDown="false" showErrorMessage="false" showInputMessage="false" sqref="C7:C46" type="list">
      <formula1>Lists!$O$3:$O$5</formula1>
      <formula2>0</formula2>
    </dataValidation>
    <dataValidation allowBlank="true" errorStyle="stop" operator="between" showDropDown="false" showErrorMessage="false" showInputMessage="false" sqref="D7:D46" type="list">
      <formula1>Lists!$O$3:$O$5</formula1>
      <formula2>0</formula2>
    </dataValidation>
    <dataValidation allowBlank="true" errorStyle="stop" operator="between" showDropDown="false" showErrorMessage="false" showInputMessage="false" sqref="E7:E46" type="list">
      <formula1>Lists!$O$3:$O$5</formula1>
      <formula2>0</formula2>
    </dataValidation>
    <dataValidation allowBlank="true" errorStyle="stop" operator="between" showDropDown="false" showErrorMessage="false" showInputMessage="false" sqref="F7:F46" type="list">
      <formula1>Lists!$P$3:$P$5</formula1>
      <formula2>0</formula2>
    </dataValidation>
    <dataValidation allowBlank="true" errorStyle="stop" operator="between" showDropDown="false" showErrorMessage="false" showInputMessage="false" sqref="G7:G46" type="list">
      <formula1>Lists!$Q$3:$Q$6</formula1>
      <formula2>0</formula2>
    </dataValidation>
    <dataValidation allowBlank="true" errorStyle="stop" operator="between" showDropDown="false" showErrorMessage="false" showInputMessage="false" sqref="H7:H46" type="list">
      <formula1>Lists!$Q$3:$Q$6</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7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0" width="34"/>
    <col collapsed="false" customWidth="true" hidden="false" outlineLevel="0" max="3" min="3" style="0" width="40"/>
    <col collapsed="false" customWidth="true" hidden="false" outlineLevel="0" max="4" min="4" style="0" width="28"/>
    <col collapsed="false" customWidth="true" hidden="false" outlineLevel="0" max="5" min="5" style="0" width="24"/>
    <col collapsed="false" customWidth="true" hidden="false" outlineLevel="0" max="6" min="6" style="0" width="34"/>
  </cols>
  <sheetData>
    <row r="1" customFormat="false" ht="17.35" hidden="false" customHeight="false" outlineLevel="0" collapsed="false">
      <c r="A1" s="8" t="s">
        <v>20</v>
      </c>
      <c r="B1" s="9"/>
      <c r="C1" s="9"/>
      <c r="D1" s="9"/>
      <c r="E1" s="9"/>
      <c r="F1" s="9"/>
      <c r="G1" s="9"/>
    </row>
    <row r="2" customFormat="false" ht="46.25" hidden="false" customHeight="false" outlineLevel="0" collapsed="false">
      <c r="A2" s="3" t="s">
        <v>231</v>
      </c>
      <c r="B2" s="9"/>
      <c r="C2" s="9"/>
      <c r="D2" s="9"/>
      <c r="E2" s="9"/>
      <c r="F2" s="9"/>
      <c r="G2" s="9"/>
    </row>
    <row r="3" customFormat="false" ht="23.85" hidden="false" customHeight="false" outlineLevel="0" collapsed="false">
      <c r="A3" s="3" t="s">
        <v>232</v>
      </c>
      <c r="B3" s="9"/>
      <c r="C3" s="9"/>
      <c r="D3" s="9"/>
      <c r="E3" s="9"/>
      <c r="F3" s="9"/>
      <c r="G3" s="9"/>
    </row>
    <row r="4" customFormat="false" ht="57.45" hidden="false" customHeight="false" outlineLevel="0" collapsed="false">
      <c r="A4" s="3" t="s">
        <v>233</v>
      </c>
      <c r="B4" s="9"/>
      <c r="C4" s="9"/>
      <c r="D4" s="9"/>
      <c r="E4" s="9"/>
      <c r="F4" s="9"/>
      <c r="G4" s="9"/>
    </row>
    <row r="5" customFormat="false" ht="15" hidden="false" customHeight="false" outlineLevel="0" collapsed="false">
      <c r="A5" s="9"/>
      <c r="B5" s="9"/>
      <c r="C5" s="9"/>
      <c r="D5" s="9"/>
      <c r="E5" s="9"/>
      <c r="F5" s="9"/>
      <c r="G5" s="9"/>
    </row>
    <row r="6" customFormat="false" ht="15" hidden="false" customHeight="false" outlineLevel="0" collapsed="false">
      <c r="A6" s="5" t="s">
        <v>234</v>
      </c>
      <c r="B6" s="9"/>
      <c r="C6" s="9"/>
      <c r="D6" s="9"/>
      <c r="E6" s="9"/>
      <c r="F6" s="9"/>
      <c r="G6" s="9"/>
    </row>
    <row r="7" customFormat="false" ht="42" hidden="false" customHeight="true" outlineLevel="0" collapsed="false">
      <c r="A7" s="10" t="s">
        <v>235</v>
      </c>
      <c r="B7" s="10" t="s">
        <v>236</v>
      </c>
      <c r="C7" s="10" t="s">
        <v>237</v>
      </c>
      <c r="D7" s="10" t="s">
        <v>238</v>
      </c>
      <c r="E7" s="9"/>
      <c r="F7" s="9"/>
      <c r="G7" s="9"/>
    </row>
    <row r="8" customFormat="false" ht="15" hidden="false" customHeight="false" outlineLevel="0" collapsed="false">
      <c r="A8" s="17" t="s">
        <v>239</v>
      </c>
      <c r="B8" s="17" t="s">
        <v>150</v>
      </c>
      <c r="C8" s="17" t="s">
        <v>240</v>
      </c>
      <c r="D8" s="17" t="s">
        <v>241</v>
      </c>
      <c r="E8" s="19" t="s">
        <v>69</v>
      </c>
      <c r="F8" s="9"/>
      <c r="G8" s="9"/>
    </row>
    <row r="9" customFormat="false" ht="15" hidden="false" customHeight="false" outlineLevel="0" collapsed="false">
      <c r="A9" s="12"/>
      <c r="B9" s="12"/>
      <c r="C9" s="12"/>
      <c r="D9" s="12"/>
      <c r="E9" s="9"/>
      <c r="F9" s="9"/>
      <c r="G9" s="9"/>
    </row>
    <row r="10" customFormat="false" ht="15" hidden="false" customHeight="false" outlineLevel="0" collapsed="false">
      <c r="A10" s="12"/>
      <c r="B10" s="12"/>
      <c r="C10" s="12"/>
      <c r="D10" s="12"/>
      <c r="E10" s="9"/>
      <c r="F10" s="9"/>
      <c r="G10" s="9"/>
    </row>
    <row r="11" customFormat="false" ht="15" hidden="false" customHeight="false" outlineLevel="0" collapsed="false">
      <c r="A11" s="12"/>
      <c r="B11" s="12"/>
      <c r="C11" s="12"/>
      <c r="D11" s="12"/>
      <c r="E11" s="9"/>
      <c r="F11" s="9"/>
      <c r="G11" s="9"/>
    </row>
    <row r="12" customFormat="false" ht="15" hidden="false" customHeight="false" outlineLevel="0" collapsed="false">
      <c r="A12" s="12"/>
      <c r="B12" s="12"/>
      <c r="C12" s="12"/>
      <c r="D12" s="12"/>
      <c r="E12" s="9"/>
      <c r="F12" s="9"/>
      <c r="G12" s="9"/>
    </row>
    <row r="13" customFormat="false" ht="15" hidden="false" customHeight="false" outlineLevel="0" collapsed="false">
      <c r="A13" s="12"/>
      <c r="B13" s="12"/>
      <c r="C13" s="12"/>
      <c r="D13" s="12"/>
      <c r="E13" s="9"/>
      <c r="F13" s="9"/>
      <c r="G13" s="9"/>
    </row>
    <row r="14" customFormat="false" ht="15" hidden="false" customHeight="false" outlineLevel="0" collapsed="false">
      <c r="A14" s="12"/>
      <c r="B14" s="12"/>
      <c r="C14" s="12"/>
      <c r="D14" s="12"/>
      <c r="E14" s="9"/>
      <c r="F14" s="9"/>
      <c r="G14" s="9"/>
    </row>
    <row r="15" customFormat="false" ht="15" hidden="false" customHeight="false" outlineLevel="0" collapsed="false">
      <c r="A15" s="12"/>
      <c r="B15" s="12"/>
      <c r="C15" s="12"/>
      <c r="D15" s="12"/>
      <c r="E15" s="9"/>
      <c r="F15" s="9"/>
      <c r="G15" s="9"/>
    </row>
    <row r="16" customFormat="false" ht="15" hidden="false" customHeight="false" outlineLevel="0" collapsed="false">
      <c r="A16" s="12"/>
      <c r="B16" s="12"/>
      <c r="C16" s="12"/>
      <c r="D16" s="12"/>
      <c r="E16" s="9"/>
      <c r="F16" s="9"/>
      <c r="G16" s="9"/>
    </row>
    <row r="17" customFormat="false" ht="15" hidden="false" customHeight="false" outlineLevel="0" collapsed="false">
      <c r="A17" s="12"/>
      <c r="B17" s="12"/>
      <c r="C17" s="12"/>
      <c r="D17" s="12"/>
      <c r="E17" s="9"/>
      <c r="F17" s="9"/>
      <c r="G17" s="9"/>
    </row>
    <row r="18" customFormat="false" ht="15" hidden="false" customHeight="false" outlineLevel="0" collapsed="false">
      <c r="A18" s="12"/>
      <c r="B18" s="12"/>
      <c r="C18" s="12"/>
      <c r="D18" s="12"/>
      <c r="E18" s="9"/>
      <c r="F18" s="9"/>
      <c r="G18" s="9"/>
    </row>
    <row r="19" customFormat="false" ht="15" hidden="false" customHeight="false" outlineLevel="0" collapsed="false">
      <c r="A19" s="12"/>
      <c r="B19" s="12"/>
      <c r="C19" s="12"/>
      <c r="D19" s="12"/>
      <c r="E19" s="9"/>
      <c r="F19" s="9"/>
      <c r="G19" s="9"/>
    </row>
    <row r="20" customFormat="false" ht="15" hidden="false" customHeight="false" outlineLevel="0" collapsed="false">
      <c r="A20" s="12"/>
      <c r="B20" s="12"/>
      <c r="C20" s="12"/>
      <c r="D20" s="12"/>
      <c r="E20" s="9"/>
      <c r="F20" s="9"/>
      <c r="G20" s="9"/>
    </row>
    <row r="21" customFormat="false" ht="15" hidden="false" customHeight="false" outlineLevel="0" collapsed="false">
      <c r="A21" s="12"/>
      <c r="B21" s="12"/>
      <c r="C21" s="12"/>
      <c r="D21" s="12"/>
      <c r="E21" s="9"/>
      <c r="F21" s="9"/>
      <c r="G21" s="9"/>
    </row>
    <row r="22" customFormat="false" ht="15" hidden="false" customHeight="false" outlineLevel="0" collapsed="false">
      <c r="A22" s="12"/>
      <c r="B22" s="12"/>
      <c r="C22" s="12"/>
      <c r="D22" s="12"/>
      <c r="E22" s="9"/>
      <c r="F22" s="9"/>
      <c r="G22" s="9"/>
    </row>
    <row r="23" customFormat="false" ht="15" hidden="false" customHeight="false" outlineLevel="0" collapsed="false">
      <c r="A23" s="12"/>
      <c r="B23" s="12"/>
      <c r="C23" s="12"/>
      <c r="D23" s="12"/>
      <c r="E23" s="9"/>
      <c r="F23" s="9"/>
      <c r="G23" s="9"/>
    </row>
    <row r="24" customFormat="false" ht="15" hidden="false" customHeight="false" outlineLevel="0" collapsed="false">
      <c r="A24" s="12"/>
      <c r="B24" s="12"/>
      <c r="C24" s="12"/>
      <c r="D24" s="12"/>
      <c r="E24" s="9"/>
      <c r="F24" s="9"/>
      <c r="G24" s="9"/>
    </row>
    <row r="25" customFormat="false" ht="15" hidden="false" customHeight="false" outlineLevel="0" collapsed="false">
      <c r="A25" s="12"/>
      <c r="B25" s="12"/>
      <c r="C25" s="12"/>
      <c r="D25" s="12"/>
      <c r="E25" s="9"/>
      <c r="F25" s="9"/>
      <c r="G25" s="9"/>
    </row>
    <row r="26" customFormat="false" ht="15" hidden="false" customHeight="false" outlineLevel="0" collapsed="false">
      <c r="A26" s="12"/>
      <c r="B26" s="12"/>
      <c r="C26" s="12"/>
      <c r="D26" s="12"/>
      <c r="E26" s="9"/>
      <c r="F26" s="9"/>
      <c r="G26" s="9"/>
    </row>
    <row r="27" customFormat="false" ht="15" hidden="false" customHeight="false" outlineLevel="0" collapsed="false">
      <c r="A27" s="12"/>
      <c r="B27" s="12"/>
      <c r="C27" s="12"/>
      <c r="D27" s="12"/>
      <c r="E27" s="9"/>
      <c r="F27" s="9"/>
      <c r="G27" s="9"/>
    </row>
    <row r="28" customFormat="false" ht="15" hidden="false" customHeight="false" outlineLevel="0" collapsed="false">
      <c r="A28" s="12"/>
      <c r="B28" s="12"/>
      <c r="C28" s="12"/>
      <c r="D28" s="12"/>
      <c r="E28" s="9"/>
      <c r="F28" s="9"/>
      <c r="G28" s="9"/>
    </row>
    <row r="29" customFormat="false" ht="15" hidden="false" customHeight="false" outlineLevel="0" collapsed="false">
      <c r="A29" s="9"/>
      <c r="B29" s="9"/>
      <c r="C29" s="9"/>
      <c r="D29" s="9"/>
      <c r="E29" s="9"/>
      <c r="F29" s="9"/>
      <c r="G29" s="9"/>
    </row>
    <row r="30" customFormat="false" ht="52.2" hidden="false" customHeight="false" outlineLevel="0" collapsed="false">
      <c r="A30" s="5" t="s">
        <v>242</v>
      </c>
      <c r="B30" s="9"/>
      <c r="C30" s="9"/>
      <c r="D30" s="9"/>
      <c r="E30" s="9"/>
      <c r="F30" s="9"/>
      <c r="G30" s="9"/>
    </row>
    <row r="31" customFormat="false" ht="42" hidden="false" customHeight="true" outlineLevel="0" collapsed="false">
      <c r="A31" s="10" t="s">
        <v>243</v>
      </c>
      <c r="B31" s="10" t="s">
        <v>244</v>
      </c>
      <c r="C31" s="10" t="s">
        <v>245</v>
      </c>
      <c r="D31" s="10" t="s">
        <v>246</v>
      </c>
      <c r="E31" s="10" t="s">
        <v>247</v>
      </c>
      <c r="F31" s="10" t="s">
        <v>248</v>
      </c>
      <c r="G31" s="9"/>
    </row>
    <row r="32" customFormat="false" ht="15" hidden="false" customHeight="false" outlineLevel="0" collapsed="false">
      <c r="A32" s="17" t="s">
        <v>249</v>
      </c>
      <c r="B32" s="17" t="s">
        <v>144</v>
      </c>
      <c r="C32" s="17" t="s">
        <v>130</v>
      </c>
      <c r="D32" s="17" t="s">
        <v>250</v>
      </c>
      <c r="E32" s="17" t="s">
        <v>251</v>
      </c>
      <c r="F32" s="17" t="s">
        <v>252</v>
      </c>
      <c r="G32" s="19" t="s">
        <v>69</v>
      </c>
    </row>
    <row r="33" customFormat="false" ht="15" hidden="false" customHeight="false" outlineLevel="0" collapsed="false">
      <c r="A33" s="12"/>
      <c r="B33" s="12"/>
      <c r="C33" s="12"/>
      <c r="D33" s="12"/>
      <c r="E33" s="12"/>
      <c r="F33" s="12"/>
      <c r="G33" s="9"/>
    </row>
    <row r="34" customFormat="false" ht="15" hidden="false" customHeight="false" outlineLevel="0" collapsed="false">
      <c r="A34" s="12"/>
      <c r="B34" s="12"/>
      <c r="C34" s="12"/>
      <c r="D34" s="12"/>
      <c r="E34" s="12"/>
      <c r="F34" s="12"/>
      <c r="G34" s="9"/>
    </row>
    <row r="35" customFormat="false" ht="15" hidden="false" customHeight="false" outlineLevel="0" collapsed="false">
      <c r="A35" s="12"/>
      <c r="B35" s="12"/>
      <c r="C35" s="12"/>
      <c r="D35" s="12"/>
      <c r="E35" s="12"/>
      <c r="F35" s="12"/>
      <c r="G35" s="9"/>
    </row>
    <row r="36" customFormat="false" ht="15" hidden="false" customHeight="false" outlineLevel="0" collapsed="false">
      <c r="A36" s="12"/>
      <c r="B36" s="12"/>
      <c r="C36" s="12"/>
      <c r="D36" s="12"/>
      <c r="E36" s="12"/>
      <c r="F36" s="12"/>
      <c r="G36" s="9"/>
    </row>
    <row r="37" customFormat="false" ht="15" hidden="false" customHeight="false" outlineLevel="0" collapsed="false">
      <c r="A37" s="12"/>
      <c r="B37" s="12"/>
      <c r="C37" s="12"/>
      <c r="D37" s="12"/>
      <c r="E37" s="12"/>
      <c r="F37" s="12"/>
      <c r="G37" s="9"/>
    </row>
    <row r="38" customFormat="false" ht="15" hidden="false" customHeight="false" outlineLevel="0" collapsed="false">
      <c r="A38" s="12"/>
      <c r="B38" s="12"/>
      <c r="C38" s="12"/>
      <c r="D38" s="12"/>
      <c r="E38" s="12"/>
      <c r="F38" s="12"/>
      <c r="G38" s="9"/>
    </row>
    <row r="39" customFormat="false" ht="15" hidden="false" customHeight="false" outlineLevel="0" collapsed="false">
      <c r="A39" s="12"/>
      <c r="B39" s="12"/>
      <c r="C39" s="12"/>
      <c r="D39" s="12"/>
      <c r="E39" s="12"/>
      <c r="F39" s="12"/>
      <c r="G39" s="9"/>
    </row>
    <row r="40" customFormat="false" ht="15" hidden="false" customHeight="false" outlineLevel="0" collapsed="false">
      <c r="A40" s="12"/>
      <c r="B40" s="12"/>
      <c r="C40" s="12"/>
      <c r="D40" s="12"/>
      <c r="E40" s="12"/>
      <c r="F40" s="12"/>
      <c r="G40" s="9"/>
    </row>
    <row r="41" customFormat="false" ht="15" hidden="false" customHeight="false" outlineLevel="0" collapsed="false">
      <c r="A41" s="9"/>
      <c r="B41" s="9"/>
      <c r="C41" s="9"/>
      <c r="D41" s="9"/>
      <c r="E41" s="9"/>
      <c r="F41" s="9"/>
      <c r="G41" s="9"/>
    </row>
    <row r="42" customFormat="false" ht="52.2" hidden="false" customHeight="false" outlineLevel="0" collapsed="false">
      <c r="A42" s="5" t="s">
        <v>253</v>
      </c>
      <c r="B42" s="9"/>
      <c r="C42" s="9"/>
      <c r="D42" s="9"/>
      <c r="E42" s="9"/>
      <c r="F42" s="9"/>
      <c r="G42" s="9"/>
    </row>
    <row r="43" customFormat="false" ht="42" hidden="false" customHeight="true" outlineLevel="0" collapsed="false">
      <c r="A43" s="10" t="s">
        <v>254</v>
      </c>
      <c r="B43" s="10" t="s">
        <v>255</v>
      </c>
      <c r="C43" s="10" t="s">
        <v>256</v>
      </c>
      <c r="D43" s="10" t="s">
        <v>257</v>
      </c>
      <c r="E43" s="10" t="s">
        <v>195</v>
      </c>
      <c r="F43" s="9"/>
      <c r="G43" s="9"/>
    </row>
    <row r="44" customFormat="false" ht="15" hidden="false" customHeight="false" outlineLevel="0" collapsed="false">
      <c r="A44" s="17" t="s">
        <v>250</v>
      </c>
      <c r="B44" s="17" t="s">
        <v>68</v>
      </c>
      <c r="C44" s="17" t="s">
        <v>258</v>
      </c>
      <c r="D44" s="17" t="s">
        <v>68</v>
      </c>
      <c r="E44" s="17" t="str">
        <f aca="false">IF($A44="","",IF(AND($B44=Lists!$X$3,$C44=Lists!$X$3,$D44=Lists!$X$3),"real","decorative"))</f>
        <v>decorative</v>
      </c>
      <c r="F44" s="19" t="s">
        <v>69</v>
      </c>
      <c r="G44" s="9"/>
    </row>
    <row r="45" customFormat="false" ht="15" hidden="false" customHeight="false" outlineLevel="0" collapsed="false">
      <c r="A45" s="12"/>
      <c r="B45" s="12"/>
      <c r="C45" s="12"/>
      <c r="D45" s="12"/>
      <c r="E45" s="18" t="str">
        <f aca="false">IF($A45="","",IF(AND($B45=Lists!$X$3,$C45=Lists!$X$3,$D45=Lists!$X$3),"real","decorative"))</f>
        <v/>
      </c>
      <c r="F45" s="9"/>
      <c r="G45" s="9"/>
    </row>
    <row r="46" customFormat="false" ht="15" hidden="false" customHeight="false" outlineLevel="0" collapsed="false">
      <c r="A46" s="12"/>
      <c r="B46" s="12"/>
      <c r="C46" s="12"/>
      <c r="D46" s="12"/>
      <c r="E46" s="18" t="str">
        <f aca="false">IF($A46="","",IF(AND($B46=Lists!$X$3,$C46=Lists!$X$3,$D46=Lists!$X$3),"real","decorative"))</f>
        <v/>
      </c>
      <c r="F46" s="9"/>
      <c r="G46" s="9"/>
    </row>
    <row r="47" customFormat="false" ht="15" hidden="false" customHeight="false" outlineLevel="0" collapsed="false">
      <c r="A47" s="12"/>
      <c r="B47" s="12"/>
      <c r="C47" s="12"/>
      <c r="D47" s="12"/>
      <c r="E47" s="18" t="str">
        <f aca="false">IF($A47="","",IF(AND($B47=Lists!$X$3,$C47=Lists!$X$3,$D47=Lists!$X$3),"real","decorative"))</f>
        <v/>
      </c>
      <c r="F47" s="9"/>
      <c r="G47" s="9"/>
    </row>
    <row r="48" customFormat="false" ht="15" hidden="false" customHeight="false" outlineLevel="0" collapsed="false">
      <c r="A48" s="12"/>
      <c r="B48" s="12"/>
      <c r="C48" s="12"/>
      <c r="D48" s="12"/>
      <c r="E48" s="18" t="str">
        <f aca="false">IF($A48="","",IF(AND($B48=Lists!$X$3,$C48=Lists!$X$3,$D48=Lists!$X$3),"real","decorative"))</f>
        <v/>
      </c>
      <c r="F48" s="9"/>
      <c r="G48" s="9"/>
    </row>
    <row r="49" customFormat="false" ht="15" hidden="false" customHeight="false" outlineLevel="0" collapsed="false">
      <c r="A49" s="12"/>
      <c r="B49" s="12"/>
      <c r="C49" s="12"/>
      <c r="D49" s="12"/>
      <c r="E49" s="18" t="str">
        <f aca="false">IF($A49="","",IF(AND($B49=Lists!$X$3,$C49=Lists!$X$3,$D49=Lists!$X$3),"real","decorative"))</f>
        <v/>
      </c>
      <c r="F49" s="9"/>
      <c r="G49" s="9"/>
    </row>
    <row r="50" customFormat="false" ht="15" hidden="false" customHeight="false" outlineLevel="0" collapsed="false">
      <c r="A50" s="12"/>
      <c r="B50" s="12"/>
      <c r="C50" s="12"/>
      <c r="D50" s="12"/>
      <c r="E50" s="18" t="str">
        <f aca="false">IF($A50="","",IF(AND($B50=Lists!$X$3,$C50=Lists!$X$3,$D50=Lists!$X$3),"real","decorative"))</f>
        <v/>
      </c>
      <c r="F50" s="9"/>
      <c r="G50" s="9"/>
    </row>
    <row r="51" customFormat="false" ht="15" hidden="false" customHeight="false" outlineLevel="0" collapsed="false">
      <c r="A51" s="12"/>
      <c r="B51" s="12"/>
      <c r="C51" s="12"/>
      <c r="D51" s="12"/>
      <c r="E51" s="18" t="str">
        <f aca="false">IF($A51="","",IF(AND($B51=Lists!$X$3,$C51=Lists!$X$3,$D51=Lists!$X$3),"real","decorative"))</f>
        <v/>
      </c>
      <c r="F51" s="9"/>
      <c r="G51" s="9"/>
    </row>
    <row r="52" customFormat="false" ht="15" hidden="false" customHeight="false" outlineLevel="0" collapsed="false">
      <c r="A52" s="12"/>
      <c r="B52" s="12"/>
      <c r="C52" s="12"/>
      <c r="D52" s="12"/>
      <c r="E52" s="18" t="str">
        <f aca="false">IF($A52="","",IF(AND($B52=Lists!$X$3,$C52=Lists!$X$3,$D52=Lists!$X$3),"real","decorative"))</f>
        <v/>
      </c>
      <c r="F52" s="9"/>
      <c r="G52" s="9"/>
    </row>
    <row r="53" customFormat="false" ht="15" hidden="false" customHeight="false" outlineLevel="0" collapsed="false">
      <c r="A53" s="12"/>
      <c r="B53" s="12"/>
      <c r="C53" s="12"/>
      <c r="D53" s="12"/>
      <c r="E53" s="18" t="str">
        <f aca="false">IF($A53="","",IF(AND($B53=Lists!$X$3,$C53=Lists!$X$3,$D53=Lists!$X$3),"real","decorative"))</f>
        <v/>
      </c>
      <c r="F53" s="9"/>
      <c r="G53" s="9"/>
    </row>
    <row r="54" customFormat="false" ht="15" hidden="false" customHeight="false" outlineLevel="0" collapsed="false">
      <c r="A54" s="12"/>
      <c r="B54" s="12"/>
      <c r="C54" s="12"/>
      <c r="D54" s="12"/>
      <c r="E54" s="18" t="str">
        <f aca="false">IF($A54="","",IF(AND($B54=Lists!$X$3,$C54=Lists!$X$3,$D54=Lists!$X$3),"real","decorative"))</f>
        <v/>
      </c>
      <c r="F54" s="9"/>
      <c r="G54" s="9"/>
    </row>
    <row r="55" customFormat="false" ht="15" hidden="false" customHeight="false" outlineLevel="0" collapsed="false">
      <c r="A55" s="12"/>
      <c r="B55" s="12"/>
      <c r="C55" s="12"/>
      <c r="D55" s="12"/>
      <c r="E55" s="18" t="str">
        <f aca="false">IF($A55="","",IF(AND($B55=Lists!$X$3,$C55=Lists!$X$3,$D55=Lists!$X$3),"real","decorative"))</f>
        <v/>
      </c>
      <c r="F55" s="9"/>
      <c r="G55" s="9"/>
    </row>
    <row r="56" customFormat="false" ht="15" hidden="false" customHeight="false" outlineLevel="0" collapsed="false">
      <c r="A56" s="12"/>
      <c r="B56" s="12"/>
      <c r="C56" s="12"/>
      <c r="D56" s="12"/>
      <c r="E56" s="18" t="str">
        <f aca="false">IF($A56="","",IF(AND($B56=Lists!$X$3,$C56=Lists!$X$3,$D56=Lists!$X$3),"real","decorative"))</f>
        <v/>
      </c>
      <c r="F56" s="9"/>
      <c r="G56" s="9"/>
    </row>
    <row r="57" customFormat="false" ht="15" hidden="false" customHeight="false" outlineLevel="0" collapsed="false">
      <c r="A57" s="12"/>
      <c r="B57" s="12"/>
      <c r="C57" s="12"/>
      <c r="D57" s="12"/>
      <c r="E57" s="18" t="str">
        <f aca="false">IF($A57="","",IF(AND($B57=Lists!$X$3,$C57=Lists!$X$3,$D57=Lists!$X$3),"real","decorative"))</f>
        <v/>
      </c>
      <c r="F57" s="9"/>
      <c r="G57" s="9"/>
    </row>
    <row r="58" customFormat="false" ht="15" hidden="false" customHeight="false" outlineLevel="0" collapsed="false">
      <c r="A58" s="12"/>
      <c r="B58" s="12"/>
      <c r="C58" s="12"/>
      <c r="D58" s="12"/>
      <c r="E58" s="18" t="str">
        <f aca="false">IF($A58="","",IF(AND($B58=Lists!$X$3,$C58=Lists!$X$3,$D58=Lists!$X$3),"real","decorative"))</f>
        <v/>
      </c>
      <c r="F58" s="9"/>
      <c r="G58" s="9"/>
    </row>
    <row r="59" customFormat="false" ht="15" hidden="false" customHeight="false" outlineLevel="0" collapsed="false">
      <c r="A59" s="12"/>
      <c r="B59" s="12"/>
      <c r="C59" s="12"/>
      <c r="D59" s="12"/>
      <c r="E59" s="18" t="str">
        <f aca="false">IF($A59="","",IF(AND($B59=Lists!$X$3,$C59=Lists!$X$3,$D59=Lists!$X$3),"real","decorative"))</f>
        <v/>
      </c>
      <c r="F59" s="9"/>
      <c r="G59" s="9"/>
    </row>
    <row r="60" customFormat="false" ht="15" hidden="false" customHeight="false" outlineLevel="0" collapsed="false">
      <c r="A60" s="12"/>
      <c r="B60" s="12"/>
      <c r="C60" s="12"/>
      <c r="D60" s="12"/>
      <c r="E60" s="18" t="str">
        <f aca="false">IF($A60="","",IF(AND($B60=Lists!$X$3,$C60=Lists!$X$3,$D60=Lists!$X$3),"real","decorative"))</f>
        <v/>
      </c>
      <c r="F60" s="9"/>
      <c r="G60" s="9"/>
    </row>
    <row r="61" customFormat="false" ht="15" hidden="false" customHeight="false" outlineLevel="0" collapsed="false">
      <c r="A61" s="12"/>
      <c r="B61" s="12"/>
      <c r="C61" s="12"/>
      <c r="D61" s="12"/>
      <c r="E61" s="18" t="str">
        <f aca="false">IF($A61="","",IF(AND($B61=Lists!$X$3,$C61=Lists!$X$3,$D61=Lists!$X$3),"real","decorative"))</f>
        <v/>
      </c>
      <c r="F61" s="9"/>
      <c r="G61" s="9"/>
    </row>
    <row r="62" customFormat="false" ht="15" hidden="false" customHeight="false" outlineLevel="0" collapsed="false">
      <c r="A62" s="12"/>
      <c r="B62" s="12"/>
      <c r="C62" s="12"/>
      <c r="D62" s="12"/>
      <c r="E62" s="18" t="str">
        <f aca="false">IF($A62="","",IF(AND($B62=Lists!$X$3,$C62=Lists!$X$3,$D62=Lists!$X$3),"real","decorative"))</f>
        <v/>
      </c>
      <c r="F62" s="9"/>
      <c r="G62" s="9"/>
    </row>
    <row r="63" customFormat="false" ht="15" hidden="false" customHeight="false" outlineLevel="0" collapsed="false">
      <c r="A63" s="12"/>
      <c r="B63" s="12"/>
      <c r="C63" s="12"/>
      <c r="D63" s="12"/>
      <c r="E63" s="18" t="str">
        <f aca="false">IF($A63="","",IF(AND($B63=Lists!$X$3,$C63=Lists!$X$3,$D63=Lists!$X$3),"real","decorative"))</f>
        <v/>
      </c>
      <c r="F63" s="9"/>
      <c r="G63" s="9"/>
    </row>
    <row r="64" customFormat="false" ht="15" hidden="false" customHeight="false" outlineLevel="0" collapsed="false">
      <c r="A64" s="12"/>
      <c r="B64" s="12"/>
      <c r="C64" s="12"/>
      <c r="D64" s="12"/>
      <c r="E64" s="18" t="str">
        <f aca="false">IF($A64="","",IF(AND($B64=Lists!$X$3,$C64=Lists!$X$3,$D64=Lists!$X$3),"real","decorative"))</f>
        <v/>
      </c>
      <c r="F64" s="9"/>
      <c r="G64" s="9"/>
    </row>
    <row r="65" customFormat="false" ht="15" hidden="false" customHeight="false" outlineLevel="0" collapsed="false">
      <c r="A65" s="9"/>
      <c r="B65" s="9"/>
      <c r="C65" s="9"/>
      <c r="D65" s="9"/>
      <c r="E65" s="9"/>
      <c r="F65" s="9"/>
      <c r="G65" s="9"/>
    </row>
    <row r="66" customFormat="false" ht="15" hidden="false" customHeight="false" outlineLevel="0" collapsed="false">
      <c r="A66" s="5" t="s">
        <v>259</v>
      </c>
      <c r="B66" s="9"/>
      <c r="C66" s="9"/>
      <c r="D66" s="9"/>
      <c r="E66" s="9"/>
      <c r="F66" s="9"/>
      <c r="G66" s="9"/>
    </row>
    <row r="67" customFormat="false" ht="42" hidden="false" customHeight="true" outlineLevel="0" collapsed="false">
      <c r="A67" s="10" t="s">
        <v>260</v>
      </c>
      <c r="B67" s="10" t="s">
        <v>261</v>
      </c>
      <c r="C67" s="9"/>
      <c r="D67" s="9"/>
      <c r="E67" s="9"/>
      <c r="F67" s="9"/>
      <c r="G67" s="9"/>
    </row>
    <row r="68" customFormat="false" ht="23.85" hidden="false" customHeight="false" outlineLevel="0" collapsed="false">
      <c r="A68" s="20" t="s">
        <v>262</v>
      </c>
      <c r="B68" s="20" t="s">
        <v>263</v>
      </c>
      <c r="C68" s="9"/>
      <c r="D68" s="9"/>
      <c r="E68" s="9"/>
      <c r="F68" s="9"/>
      <c r="G68" s="9"/>
    </row>
    <row r="69" customFormat="false" ht="15" hidden="false" customHeight="false" outlineLevel="0" collapsed="false">
      <c r="A69" s="20" t="s">
        <v>264</v>
      </c>
      <c r="B69" s="20" t="s">
        <v>265</v>
      </c>
      <c r="C69" s="9"/>
      <c r="D69" s="9"/>
      <c r="E69" s="9"/>
      <c r="F69" s="9"/>
      <c r="G69" s="9"/>
    </row>
    <row r="70" customFormat="false" ht="23.85" hidden="false" customHeight="false" outlineLevel="0" collapsed="false">
      <c r="A70" s="20" t="s">
        <v>266</v>
      </c>
      <c r="B70" s="20" t="s">
        <v>267</v>
      </c>
      <c r="C70" s="9"/>
      <c r="D70" s="9"/>
      <c r="E70" s="9"/>
      <c r="F70" s="9"/>
      <c r="G70" s="9"/>
    </row>
    <row r="71" customFormat="false" ht="35.05" hidden="false" customHeight="false" outlineLevel="0" collapsed="false">
      <c r="A71" s="20" t="s">
        <v>268</v>
      </c>
      <c r="B71" s="20" t="s">
        <v>269</v>
      </c>
      <c r="C71" s="9"/>
      <c r="D71" s="9"/>
      <c r="E71" s="9"/>
      <c r="F71" s="9"/>
      <c r="G71" s="9"/>
    </row>
  </sheetData>
  <conditionalFormatting sqref="E44:E64">
    <cfRule type="expression" priority="2" aboveAverage="0" equalAverage="0" bottom="0" percent="0" rank="0" text="" dxfId="0">
      <formula>$E44="decorative"</formula>
    </cfRule>
  </conditionalFormatting>
  <dataValidations count="4">
    <dataValidation allowBlank="true" errorStyle="stop" operator="between" showDropDown="false" showErrorMessage="false" showInputMessage="false" sqref="F32:F40" type="list">
      <formula1>Lists!$R$3:$R$5</formula1>
      <formula2>0</formula2>
    </dataValidation>
    <dataValidation allowBlank="true" errorStyle="stop" operator="between" showDropDown="false" showErrorMessage="false" showInputMessage="false" sqref="B44:B64" type="list">
      <formula1>Lists!$X$3:$X$4</formula1>
      <formula2>0</formula2>
    </dataValidation>
    <dataValidation allowBlank="true" errorStyle="stop" operator="between" showDropDown="false" showErrorMessage="false" showInputMessage="false" sqref="C44:C64" type="list">
      <formula1>Lists!$X$3:$X$4</formula1>
      <formula2>0</formula2>
    </dataValidation>
    <dataValidation allowBlank="true" errorStyle="stop" operator="between" showDropDown="false" showErrorMessage="false" showInputMessage="false" sqref="D44:D64" type="list">
      <formula1>Lists!$X$3:$X$4</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2026-08-08T10:49:31Z</dcterms:created>
  <dc:creator>openpyxl</dc:creator>
  <dc:description/>
  <dc:language>en-US</dc:language>
  <cp:lastModifiedBy/>
  <dcterms:modified xsi:type="dcterms:W3CDTF">2026-08-08T10:49:31Z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